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  <definedName name="_xlnm.Print_Area" localSheetId="0">Лист1!$A$1:$F$100</definedName>
  </definedNames>
  <calcPr calcId="145621" fullCalcOnLoad="1"/>
</workbook>
</file>

<file path=xl/calcChain.xml><?xml version="1.0" encoding="utf-8"?>
<calcChain xmlns="http://schemas.openxmlformats.org/spreadsheetml/2006/main">
  <c r="E99" i="1" l="1"/>
  <c r="F99" i="1" s="1"/>
  <c r="E56" i="1"/>
  <c r="E55" i="1"/>
  <c r="F55" i="1" s="1"/>
  <c r="E43" i="1"/>
  <c r="F43" i="1" s="1"/>
  <c r="E19" i="1"/>
  <c r="E14" i="1"/>
  <c r="F14" i="1"/>
  <c r="E10" i="1"/>
  <c r="F10" i="1" s="1"/>
  <c r="F11" i="1"/>
  <c r="F12" i="1"/>
  <c r="F13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44" i="1"/>
  <c r="F46" i="1"/>
  <c r="F47" i="1"/>
  <c r="F48" i="1"/>
  <c r="F49" i="1"/>
  <c r="F50" i="1"/>
  <c r="F51" i="1"/>
  <c r="F52" i="1"/>
  <c r="F53" i="1"/>
  <c r="F54" i="1"/>
  <c r="F57" i="1"/>
  <c r="F58" i="1"/>
  <c r="F59" i="1"/>
  <c r="F60" i="1"/>
  <c r="F61" i="1"/>
  <c r="F64" i="1"/>
  <c r="F67" i="1"/>
  <c r="F68" i="1"/>
  <c r="F69" i="1"/>
  <c r="F70" i="1"/>
  <c r="F71" i="1"/>
  <c r="F72" i="1"/>
  <c r="F74" i="1"/>
  <c r="F75" i="1"/>
  <c r="F77" i="1"/>
  <c r="F79" i="1"/>
  <c r="F81" i="1"/>
  <c r="F82" i="1"/>
  <c r="F85" i="1"/>
  <c r="F88" i="1"/>
  <c r="F89" i="1"/>
  <c r="F90" i="1"/>
  <c r="F91" i="1"/>
  <c r="F92" i="1"/>
  <c r="F93" i="1"/>
  <c r="F94" i="1"/>
  <c r="F95" i="1"/>
  <c r="F96" i="1"/>
  <c r="F97" i="1"/>
  <c r="F100" i="1"/>
  <c r="E87" i="1"/>
  <c r="F87" i="1" s="1"/>
  <c r="E84" i="1"/>
  <c r="E83" i="1" s="1"/>
  <c r="F83" i="1" s="1"/>
  <c r="E80" i="1"/>
  <c r="E76" i="1" s="1"/>
  <c r="F76" i="1" s="1"/>
  <c r="E78" i="1"/>
  <c r="F78" i="1" s="1"/>
  <c r="E73" i="1"/>
  <c r="E66" i="1"/>
  <c r="E63" i="1"/>
  <c r="F63" i="1" s="1"/>
  <c r="E45" i="1"/>
  <c r="F45" i="1" s="1"/>
  <c r="E40" i="1"/>
  <c r="D87" i="1"/>
  <c r="D86" i="1"/>
  <c r="D84" i="1"/>
  <c r="D83" i="1" s="1"/>
  <c r="D80" i="1"/>
  <c r="D78" i="1"/>
  <c r="D73" i="1"/>
  <c r="D66" i="1"/>
  <c r="D65" i="1" s="1"/>
  <c r="F65" i="1" s="1"/>
  <c r="D63" i="1"/>
  <c r="D62" i="1"/>
  <c r="D55" i="1"/>
  <c r="D45" i="1"/>
  <c r="D40" i="1"/>
  <c r="F40" i="1" s="1"/>
  <c r="D19" i="1"/>
  <c r="F19" i="1" s="1"/>
  <c r="F56" i="1"/>
  <c r="F66" i="1"/>
  <c r="F73" i="1"/>
  <c r="D9" i="1"/>
  <c r="D8" i="1" s="1"/>
  <c r="E62" i="1"/>
  <c r="F62" i="1"/>
  <c r="E65" i="1"/>
  <c r="D76" i="1"/>
  <c r="E9" i="1" l="1"/>
  <c r="E98" i="1"/>
  <c r="F98" i="1" s="1"/>
  <c r="F84" i="1"/>
  <c r="F80" i="1"/>
  <c r="E86" i="1"/>
  <c r="F86" i="1" s="1"/>
  <c r="E8" i="1" l="1"/>
  <c r="F8" i="1" s="1"/>
  <c r="F9" i="1"/>
</calcChain>
</file>

<file path=xl/sharedStrings.xml><?xml version="1.0" encoding="utf-8"?>
<sst xmlns="http://schemas.openxmlformats.org/spreadsheetml/2006/main" count="263" uniqueCount="125">
  <si>
    <t>прочие работы, услуги</t>
  </si>
  <si>
    <t>прочие расходы</t>
  </si>
  <si>
    <t>0203</t>
  </si>
  <si>
    <t>% исполнения</t>
  </si>
  <si>
    <t>тыс.руб.</t>
  </si>
  <si>
    <t>0100</t>
  </si>
  <si>
    <t>0102</t>
  </si>
  <si>
    <t>21100</t>
  </si>
  <si>
    <t>Заработная плата</t>
  </si>
  <si>
    <t>21300</t>
  </si>
  <si>
    <t>Начисления на выплаты по оплате труда</t>
  </si>
  <si>
    <t>0103</t>
  </si>
  <si>
    <t>0104</t>
  </si>
  <si>
    <t>22100</t>
  </si>
  <si>
    <t>Услуги связи</t>
  </si>
  <si>
    <t>22300</t>
  </si>
  <si>
    <t>Коммунальные услуги</t>
  </si>
  <si>
    <t>прочие услуги</t>
  </si>
  <si>
    <t>25102</t>
  </si>
  <si>
    <t>Утверждение генеральных планов поселений, правил землепользования и застройки</t>
  </si>
  <si>
    <t>транспортный налог</t>
  </si>
  <si>
    <t>0106</t>
  </si>
  <si>
    <t>25101</t>
  </si>
  <si>
    <t>25106</t>
  </si>
  <si>
    <t>Переданные полномочия по КСП по осуществлению внешнего контроля</t>
  </si>
  <si>
    <t>0111</t>
  </si>
  <si>
    <t>0113</t>
  </si>
  <si>
    <t>0200</t>
  </si>
  <si>
    <t>0400</t>
  </si>
  <si>
    <t>0409</t>
  </si>
  <si>
    <t>0500</t>
  </si>
  <si>
    <t>0502</t>
  </si>
  <si>
    <t>0800</t>
  </si>
  <si>
    <t>0801</t>
  </si>
  <si>
    <t>КФСР</t>
  </si>
  <si>
    <t>ДопФК</t>
  </si>
  <si>
    <t xml:space="preserve">наименование </t>
  </si>
  <si>
    <t>21201</t>
  </si>
  <si>
    <t>льготный проезд</t>
  </si>
  <si>
    <t>0700</t>
  </si>
  <si>
    <t>0705</t>
  </si>
  <si>
    <t>22606</t>
  </si>
  <si>
    <t>обучение на курсах повышения квалификации, переподготовка специалистов, участие в семинарах</t>
  </si>
  <si>
    <t>1300</t>
  </si>
  <si>
    <t>1301</t>
  </si>
  <si>
    <t>23100</t>
  </si>
  <si>
    <t>Обслуживание внутреннего долга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</si>
  <si>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</si>
  <si>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</si>
  <si>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</si>
  <si>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</si>
  <si>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</si>
  <si>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</si>
  <si>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</si>
  <si>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</si>
  <si>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</si>
  <si>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</si>
  <si>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</si>
  <si>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</si>
  <si>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</si>
  <si>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</si>
  <si>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</si>
  <si>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</si>
  <si>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</si>
  <si>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</si>
  <si>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22504</t>
  </si>
  <si>
    <t>текущие ремонты (зданий, сооружений)</t>
  </si>
  <si>
    <t>31006</t>
  </si>
  <si>
    <t>Составление и исполнение бюджета поселения, составление отчета об исполнении бюджета поселения</t>
  </si>
  <si>
    <t>22607</t>
  </si>
  <si>
    <t>услуги, оказываемые экспертными организациями</t>
  </si>
  <si>
    <t>НАЦИОНАЛЬНАЯ БЕЗОПАСНОСТЬ И ПРАВООХРАНИТЕЛЬНАЯ ДЕЯТЕЛЬНОСТЬ</t>
  </si>
  <si>
    <t>ВСЕГО:</t>
  </si>
  <si>
    <t/>
  </si>
  <si>
    <t>29200</t>
  </si>
  <si>
    <t>21401</t>
  </si>
  <si>
    <t>22514</t>
  </si>
  <si>
    <t>22622</t>
  </si>
  <si>
    <t>22624</t>
  </si>
  <si>
    <t>29104</t>
  </si>
  <si>
    <t>34300</t>
  </si>
  <si>
    <t>Увеличение стоимости горюче-смазочных материалов</t>
  </si>
  <si>
    <t>34604</t>
  </si>
  <si>
    <t>Другие общегосударственные вопросы</t>
  </si>
  <si>
    <t>29704</t>
  </si>
  <si>
    <t>34606</t>
  </si>
  <si>
    <t>0412</t>
  </si>
  <si>
    <t>Другие вопросы в области национальной экономики</t>
  </si>
  <si>
    <t>22614</t>
  </si>
  <si>
    <t>0503</t>
  </si>
  <si>
    <t>Благоустройство</t>
  </si>
  <si>
    <t>РАСЧЁТ ПО ФУНКЦИОНАЛЬНОЙ СТРУКТУРЕ РАСХОДОВ
БЮДЖЕТА ЗАМОРСКОГО МУНИЦИПАЛЬНОГО ОБРАЗОВАНИЯ 
ЗА 1 КВАРТАЛ  2020 ГОДА</t>
  </si>
  <si>
    <t>Исполнение за 1 квартал 2020 года</t>
  </si>
  <si>
    <t>командировочные(суточные)</t>
  </si>
  <si>
    <t>Штрафы за нарушение законодательства о налогах и сборах, законодательства о страховых взносах</t>
  </si>
  <si>
    <t>22605</t>
  </si>
  <si>
    <t>медицинский осмотр</t>
  </si>
  <si>
    <t>22700</t>
  </si>
  <si>
    <t>страхование</t>
  </si>
  <si>
    <t>приобретение оборудования</t>
  </si>
  <si>
    <t>34400</t>
  </si>
  <si>
    <t>увеличение стоимости строительных материалов</t>
  </si>
  <si>
    <t>34602</t>
  </si>
  <si>
    <t>автомобильные запчасти</t>
  </si>
  <si>
    <t>канцелярские товары</t>
  </si>
  <si>
    <t>35301</t>
  </si>
  <si>
    <t>приобретение и обновление справочно-информационных баз данных (за искл АЦК)</t>
  </si>
  <si>
    <t>29603</t>
  </si>
  <si>
    <t>членские взносы</t>
  </si>
  <si>
    <t>34601</t>
  </si>
  <si>
    <t>Котельно-печное топливо</t>
  </si>
  <si>
    <t>31003</t>
  </si>
  <si>
    <t>приобретение вычислительной техники</t>
  </si>
  <si>
    <t>31005</t>
  </si>
  <si>
    <t>приобретение и изготовление мебели</t>
  </si>
  <si>
    <t>0314</t>
  </si>
  <si>
    <t>Другие вопросы в области национальной безопасности и правоохранительной деятельности</t>
  </si>
  <si>
    <t>29107</t>
  </si>
  <si>
    <t>госпошлина</t>
  </si>
  <si>
    <t>земельно-имущественные расходы</t>
  </si>
  <si>
    <t>информационные услуги</t>
  </si>
  <si>
    <t>31012</t>
  </si>
  <si>
    <t>прочие объекты, относящиеся к основным средствам</t>
  </si>
  <si>
    <t>План на 2020 год</t>
  </si>
  <si>
    <t>Справочная № 1
к Постановлению администрации Заморского сельского поселения Нижнеилимского района "Об утверждении отчета об исполнении бюджета  Заморского муниципального образования за 1 квартал 2020 года" 
от "   16     "   апреля                    2020 г.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</si>
</sst>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3" fillId="4" borderId="1" xfId="0" applyFont="1" applyFill="1" applyBorder="1"/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49" fontId="7" fillId="6" borderId="1" xfId="0" applyNumberFormat="1" applyFont="1" applyFill="1" applyBorder="1" applyAlignment="1" applyProtection="1">
      <alignment horizontal="center" vertical="center"/>
    </xf>
    <xf numFmtId="49" fontId="7" fillId="6" borderId="1" xfId="0" applyNumberFormat="1" applyFont="1" applyFill="1" applyBorder="1" applyAlignment="1" applyProtection="1">
      <alignment horizontal="left" vertical="center"/>
    </xf>
    <xf numFmtId="172" fontId="7" fillId="6" borderId="1" xfId="0" applyNumberFormat="1" applyFont="1" applyFill="1" applyBorder="1" applyAlignment="1" applyProtection="1">
      <alignment horizontal="right" vertical="center"/>
    </xf>
    <xf numFmtId="172" fontId="6" fillId="6" borderId="1" xfId="0" applyNumberFormat="1" applyFont="1" applyFill="1" applyBorder="1" applyAlignment="1" applyProtection="1">
      <alignment horizontal="right" vertical="center" wrapText="1"/>
    </xf>
    <xf numFmtId="49" fontId="6" fillId="6" borderId="1" xfId="0" applyNumberFormat="1" applyFont="1" applyFill="1" applyBorder="1" applyAlignment="1" applyProtection="1">
      <alignment horizontal="center" vertical="center" wrapText="1"/>
    </xf>
    <xf numFmtId="49" fontId="6" fillId="6" borderId="1" xfId="0" applyNumberFormat="1" applyFont="1" applyFill="1" applyBorder="1" applyAlignment="1" applyProtection="1">
      <alignment horizontal="left" vertical="center" wrapText="1"/>
    </xf>
    <xf numFmtId="49" fontId="6" fillId="4" borderId="1" xfId="0" applyNumberFormat="1" applyFont="1" applyFill="1" applyBorder="1" applyAlignment="1" applyProtection="1">
      <alignment horizontal="center" vertical="center" wrapText="1"/>
    </xf>
    <xf numFmtId="49" fontId="6" fillId="4" borderId="1" xfId="0" applyNumberFormat="1" applyFont="1" applyFill="1" applyBorder="1" applyAlignment="1" applyProtection="1">
      <alignment horizontal="left" vertical="center" wrapText="1"/>
    </xf>
    <xf numFmtId="172" fontId="6" fillId="4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2" fontId="1" fillId="0" borderId="1" xfId="0" applyNumberFormat="1" applyFont="1" applyFill="1" applyBorder="1" applyAlignment="1" applyProtection="1">
      <alignment horizontal="right" vertical="center" wrapText="1"/>
    </xf>
    <xf numFmtId="49" fontId="6" fillId="7" borderId="1" xfId="0" applyNumberFormat="1" applyFont="1" applyFill="1" applyBorder="1" applyAlignment="1" applyProtection="1">
      <alignment horizontal="center" vertical="center" wrapText="1"/>
    </xf>
    <xf numFmtId="49" fontId="6" fillId="7" borderId="1" xfId="0" applyNumberFormat="1" applyFont="1" applyFill="1" applyBorder="1" applyAlignment="1" applyProtection="1">
      <alignment horizontal="left" vertical="center" wrapText="1"/>
    </xf>
    <xf numFmtId="172" fontId="6" fillId="7" borderId="1" xfId="0" applyNumberFormat="1" applyFont="1" applyFill="1" applyBorder="1" applyAlignment="1" applyProtection="1">
      <alignment horizontal="right" vertical="center" wrapText="1"/>
    </xf>
    <xf numFmtId="3" fontId="6" fillId="6" borderId="1" xfId="0" applyNumberFormat="1" applyFont="1" applyFill="1" applyBorder="1" applyAlignment="1" applyProtection="1">
      <alignment horizontal="right" vertical="center" wrapText="1"/>
    </xf>
    <xf numFmtId="3" fontId="6" fillId="4" borderId="1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Alignment="1">
      <alignment vertical="center"/>
    </xf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tabSelected="1" view="pageBreakPreview" zoomScaleNormal="100" zoomScaleSheetLayoutView="100" workbookViewId="0">
      <selection activeCell="D1" sqref="D1:F1"/>
    </sheetView>
  </sheetViews>
  <sheetFormatPr defaultRowHeight="12.75" x14ac:dyDescent="0.2"/>
  <cols>
    <col min="1" max="1" width="9.7109375" style="1" customWidth="1"/>
    <col min="2" max="2" width="10.140625" style="2" customWidth="1"/>
    <col min="3" max="3" width="63.85546875" style="1" customWidth="1"/>
    <col min="4" max="5" width="14.7109375" style="1" customWidth="1"/>
    <col min="6" max="6" width="14.7109375" style="6" customWidth="1"/>
    <col min="7" max="16384" width="9.140625" style="1"/>
  </cols>
  <sheetData>
    <row r="1" spans="1:6" ht="124.15" customHeight="1" x14ac:dyDescent="0.2">
      <c r="C1" s="5"/>
      <c r="D1" s="46" t="s">
        <v>124</v>
      </c>
      <c r="E1" s="46"/>
      <c r="F1" s="46"/>
    </row>
    <row r="2" spans="1:6" ht="21" customHeight="1" x14ac:dyDescent="0.2">
      <c r="D2" s="7"/>
      <c r="E2" s="7"/>
      <c r="F2" s="8"/>
    </row>
    <row r="3" spans="1:6" ht="3" customHeight="1" x14ac:dyDescent="0.2"/>
    <row r="4" spans="1:6" ht="69" customHeight="1" x14ac:dyDescent="0.2">
      <c r="A4" s="45" t="s">
        <v>91</v>
      </c>
      <c r="B4" s="45"/>
      <c r="C4" s="45"/>
      <c r="D4" s="45"/>
      <c r="E4" s="45"/>
      <c r="F4" s="45"/>
    </row>
    <row r="5" spans="1:6" ht="18.75" x14ac:dyDescent="0.2">
      <c r="A5" s="4"/>
      <c r="B5" s="4"/>
      <c r="C5" s="4"/>
      <c r="D5" s="4"/>
      <c r="E5" s="4"/>
    </row>
    <row r="6" spans="1:6" ht="12" customHeight="1" x14ac:dyDescent="0.2">
      <c r="F6" s="9" t="s">
        <v>4</v>
      </c>
    </row>
    <row r="7" spans="1:6" ht="52.5" customHeight="1" x14ac:dyDescent="0.2">
      <c r="A7" s="3" t="s">
        <v>34</v>
      </c>
      <c r="B7" s="3" t="s">
        <v>35</v>
      </c>
      <c r="C7" s="3" t="s">
        <v>36</v>
      </c>
      <c r="D7" s="10" t="s">
        <v>123</v>
      </c>
      <c r="E7" s="10" t="s">
        <v>92</v>
      </c>
      <c r="F7" s="10" t="s">
        <v>3</v>
      </c>
    </row>
    <row r="8" spans="1:6" s="12" customFormat="1" ht="22.5" customHeight="1" x14ac:dyDescent="0.2">
      <c r="A8" s="19" t="s">
        <v>72</v>
      </c>
      <c r="B8" s="19" t="s">
        <v>73</v>
      </c>
      <c r="C8" s="20"/>
      <c r="D8" s="21">
        <f>D9+D55+D65+D76+D83+D86+D98+D62</f>
        <v>10101.5</v>
      </c>
      <c r="E8" s="21">
        <f>E9+E55+E65+E76+E83+E86+E98</f>
        <v>2167.1</v>
      </c>
      <c r="F8" s="34">
        <f>E8/D8*100</f>
        <v>21.453249517398405</v>
      </c>
    </row>
    <row r="9" spans="1:6" s="12" customFormat="1" ht="13.5" x14ac:dyDescent="0.2">
      <c r="A9" s="23" t="s">
        <v>5</v>
      </c>
      <c r="B9" s="23"/>
      <c r="C9" s="24" t="s">
        <v>47</v>
      </c>
      <c r="D9" s="22">
        <f>D10+D14+D40+D43+D45+D19</f>
        <v>6689.8</v>
      </c>
      <c r="E9" s="22">
        <f>E10+E14+E40+E43+E45+E19</f>
        <v>1613.6</v>
      </c>
      <c r="F9" s="34">
        <f>E9/D9*100</f>
        <v>24.120302550150974</v>
      </c>
    </row>
    <row r="10" spans="1:6" s="14" customFormat="1" ht="27" x14ac:dyDescent="0.2">
      <c r="A10" s="25" t="s">
        <v>6</v>
      </c>
      <c r="B10" s="25"/>
      <c r="C10" s="26" t="s">
        <v>48</v>
      </c>
      <c r="D10" s="27">
        <v>719.7</v>
      </c>
      <c r="E10" s="27">
        <f>SUM(E11:E13)</f>
        <v>181.3</v>
      </c>
      <c r="F10" s="35">
        <f t="shared" ref="F10:F67" si="0">E10/D10*100</f>
        <v>25.191051827150201</v>
      </c>
    </row>
    <row r="11" spans="1:6" s="37" customFormat="1" x14ac:dyDescent="0.2">
      <c r="A11" s="28" t="s">
        <v>6</v>
      </c>
      <c r="B11" s="28" t="s">
        <v>7</v>
      </c>
      <c r="C11" s="29" t="s">
        <v>8</v>
      </c>
      <c r="D11" s="30">
        <v>545.70000000000005</v>
      </c>
      <c r="E11" s="30">
        <v>143.9</v>
      </c>
      <c r="F11" s="41">
        <f t="shared" si="0"/>
        <v>26.369800256551219</v>
      </c>
    </row>
    <row r="12" spans="1:6" s="17" customFormat="1" x14ac:dyDescent="0.2">
      <c r="A12" s="28" t="s">
        <v>6</v>
      </c>
      <c r="B12" s="28" t="s">
        <v>9</v>
      </c>
      <c r="C12" s="29" t="s">
        <v>10</v>
      </c>
      <c r="D12" s="30">
        <v>164</v>
      </c>
      <c r="E12" s="30">
        <v>37.4</v>
      </c>
      <c r="F12" s="44">
        <f t="shared" si="0"/>
        <v>22.804878048780488</v>
      </c>
    </row>
    <row r="13" spans="1:6" s="17" customFormat="1" x14ac:dyDescent="0.2">
      <c r="A13" s="28" t="s">
        <v>6</v>
      </c>
      <c r="B13" s="28" t="s">
        <v>75</v>
      </c>
      <c r="C13" s="29" t="s">
        <v>38</v>
      </c>
      <c r="D13" s="30">
        <v>10</v>
      </c>
      <c r="E13" s="30">
        <v>0</v>
      </c>
      <c r="F13" s="44">
        <f t="shared" si="0"/>
        <v>0</v>
      </c>
    </row>
    <row r="14" spans="1:6" s="14" customFormat="1" ht="40.5" x14ac:dyDescent="0.2">
      <c r="A14" s="25" t="s">
        <v>11</v>
      </c>
      <c r="B14" s="25"/>
      <c r="C14" s="26" t="s">
        <v>49</v>
      </c>
      <c r="D14" s="27">
        <v>402.6</v>
      </c>
      <c r="E14" s="27">
        <f>SUM(E15:E18)</f>
        <v>99.699999999999989</v>
      </c>
      <c r="F14" s="35">
        <f t="shared" si="0"/>
        <v>24.764033780427219</v>
      </c>
    </row>
    <row r="15" spans="1:6" s="37" customFormat="1" x14ac:dyDescent="0.2">
      <c r="A15" s="28" t="s">
        <v>11</v>
      </c>
      <c r="B15" s="28" t="s">
        <v>7</v>
      </c>
      <c r="C15" s="29" t="s">
        <v>8</v>
      </c>
      <c r="D15" s="30">
        <v>303.7</v>
      </c>
      <c r="E15" s="30">
        <v>79.099999999999994</v>
      </c>
      <c r="F15" s="41">
        <f t="shared" si="0"/>
        <v>26.045439578531443</v>
      </c>
    </row>
    <row r="16" spans="1:6" s="37" customFormat="1" x14ac:dyDescent="0.2">
      <c r="A16" s="28" t="s">
        <v>11</v>
      </c>
      <c r="B16" s="28" t="s">
        <v>37</v>
      </c>
      <c r="C16" s="29" t="s">
        <v>93</v>
      </c>
      <c r="D16" s="30">
        <v>5</v>
      </c>
      <c r="E16" s="30">
        <v>0</v>
      </c>
      <c r="F16" s="41">
        <f t="shared" si="0"/>
        <v>0</v>
      </c>
    </row>
    <row r="17" spans="1:6" s="37" customFormat="1" x14ac:dyDescent="0.2">
      <c r="A17" s="28" t="s">
        <v>11</v>
      </c>
      <c r="B17" s="28" t="s">
        <v>9</v>
      </c>
      <c r="C17" s="29" t="s">
        <v>10</v>
      </c>
      <c r="D17" s="30">
        <v>93.4</v>
      </c>
      <c r="E17" s="30">
        <v>20.6</v>
      </c>
      <c r="F17" s="41">
        <f t="shared" si="0"/>
        <v>22.055674518201286</v>
      </c>
    </row>
    <row r="18" spans="1:6" s="37" customFormat="1" ht="25.5" x14ac:dyDescent="0.2">
      <c r="A18" s="28" t="s">
        <v>11</v>
      </c>
      <c r="B18" s="28" t="s">
        <v>74</v>
      </c>
      <c r="C18" s="29" t="s">
        <v>94</v>
      </c>
      <c r="D18" s="30">
        <v>0.5</v>
      </c>
      <c r="E18" s="30">
        <v>0</v>
      </c>
      <c r="F18" s="41">
        <f t="shared" si="0"/>
        <v>0</v>
      </c>
    </row>
    <row r="19" spans="1:6" s="14" customFormat="1" ht="40.5" x14ac:dyDescent="0.2">
      <c r="A19" s="25" t="s">
        <v>12</v>
      </c>
      <c r="B19" s="25"/>
      <c r="C19" s="26" t="s">
        <v>50</v>
      </c>
      <c r="D19" s="27">
        <f>SUM(D20:D39)</f>
        <v>4179.2</v>
      </c>
      <c r="E19" s="27">
        <f>SUM(E20:E35)</f>
        <v>1152.6999999999998</v>
      </c>
      <c r="F19" s="35">
        <f t="shared" si="0"/>
        <v>27.581833843797853</v>
      </c>
    </row>
    <row r="20" spans="1:6" s="37" customFormat="1" x14ac:dyDescent="0.2">
      <c r="A20" s="28" t="s">
        <v>12</v>
      </c>
      <c r="B20" s="28" t="s">
        <v>7</v>
      </c>
      <c r="C20" s="29" t="s">
        <v>8</v>
      </c>
      <c r="D20" s="30">
        <v>2681</v>
      </c>
      <c r="E20" s="30">
        <v>858.8</v>
      </c>
      <c r="F20" s="41">
        <f t="shared" si="0"/>
        <v>32.032823573293548</v>
      </c>
    </row>
    <row r="21" spans="1:6" s="37" customFormat="1" x14ac:dyDescent="0.2">
      <c r="A21" s="28" t="s">
        <v>12</v>
      </c>
      <c r="B21" s="28" t="s">
        <v>9</v>
      </c>
      <c r="C21" s="29" t="s">
        <v>10</v>
      </c>
      <c r="D21" s="30">
        <v>824</v>
      </c>
      <c r="E21" s="30">
        <v>208.6</v>
      </c>
      <c r="F21" s="41">
        <f t="shared" si="0"/>
        <v>25.315533980582522</v>
      </c>
    </row>
    <row r="22" spans="1:6" s="37" customFormat="1" x14ac:dyDescent="0.2">
      <c r="A22" s="28" t="s">
        <v>12</v>
      </c>
      <c r="B22" s="28" t="s">
        <v>75</v>
      </c>
      <c r="C22" s="29" t="s">
        <v>38</v>
      </c>
      <c r="D22" s="30">
        <v>10</v>
      </c>
      <c r="E22" s="30">
        <v>0</v>
      </c>
      <c r="F22" s="41">
        <f t="shared" si="0"/>
        <v>0</v>
      </c>
    </row>
    <row r="23" spans="1:6" s="37" customFormat="1" x14ac:dyDescent="0.2">
      <c r="A23" s="28" t="s">
        <v>12</v>
      </c>
      <c r="B23" s="28" t="s">
        <v>13</v>
      </c>
      <c r="C23" s="29" t="s">
        <v>14</v>
      </c>
      <c r="D23" s="30">
        <v>94.8</v>
      </c>
      <c r="E23" s="30">
        <v>9.8000000000000007</v>
      </c>
      <c r="F23" s="41">
        <f t="shared" si="0"/>
        <v>10.337552742616035</v>
      </c>
    </row>
    <row r="24" spans="1:6" s="37" customFormat="1" x14ac:dyDescent="0.2">
      <c r="A24" s="28" t="s">
        <v>12</v>
      </c>
      <c r="B24" s="28" t="s">
        <v>15</v>
      </c>
      <c r="C24" s="29" t="s">
        <v>16</v>
      </c>
      <c r="D24" s="30">
        <v>165</v>
      </c>
      <c r="E24" s="30">
        <v>35.1</v>
      </c>
      <c r="F24" s="41">
        <f t="shared" si="0"/>
        <v>21.272727272727273</v>
      </c>
    </row>
    <row r="25" spans="1:6" s="37" customFormat="1" x14ac:dyDescent="0.2">
      <c r="A25" s="28" t="s">
        <v>12</v>
      </c>
      <c r="B25" s="28" t="s">
        <v>65</v>
      </c>
      <c r="C25" s="29" t="s">
        <v>66</v>
      </c>
      <c r="D25" s="30">
        <v>40</v>
      </c>
      <c r="E25" s="30">
        <v>0</v>
      </c>
      <c r="F25" s="41">
        <f t="shared" si="0"/>
        <v>0</v>
      </c>
    </row>
    <row r="26" spans="1:6" s="37" customFormat="1" x14ac:dyDescent="0.2">
      <c r="A26" s="28" t="s">
        <v>12</v>
      </c>
      <c r="B26" s="28" t="s">
        <v>76</v>
      </c>
      <c r="C26" s="29" t="s">
        <v>0</v>
      </c>
      <c r="D26" s="30">
        <v>10</v>
      </c>
      <c r="E26" s="30">
        <v>0</v>
      </c>
      <c r="F26" s="41">
        <f t="shared" si="0"/>
        <v>0</v>
      </c>
    </row>
    <row r="27" spans="1:6" s="37" customFormat="1" x14ac:dyDescent="0.2">
      <c r="A27" s="28" t="s">
        <v>12</v>
      </c>
      <c r="B27" s="28" t="s">
        <v>95</v>
      </c>
      <c r="C27" s="29" t="s">
        <v>96</v>
      </c>
      <c r="D27" s="30">
        <v>13</v>
      </c>
      <c r="E27" s="30">
        <v>0</v>
      </c>
      <c r="F27" s="41">
        <f t="shared" si="0"/>
        <v>0</v>
      </c>
    </row>
    <row r="28" spans="1:6" s="37" customFormat="1" x14ac:dyDescent="0.2">
      <c r="A28" s="28" t="s">
        <v>12</v>
      </c>
      <c r="B28" s="28" t="s">
        <v>69</v>
      </c>
      <c r="C28" s="29" t="s">
        <v>70</v>
      </c>
      <c r="D28" s="30">
        <v>50</v>
      </c>
      <c r="E28" s="30">
        <v>0</v>
      </c>
      <c r="F28" s="41">
        <f t="shared" si="0"/>
        <v>0</v>
      </c>
    </row>
    <row r="29" spans="1:6" s="37" customFormat="1" x14ac:dyDescent="0.2">
      <c r="A29" s="28" t="s">
        <v>12</v>
      </c>
      <c r="B29" s="28" t="s">
        <v>77</v>
      </c>
      <c r="C29" s="29" t="s">
        <v>17</v>
      </c>
      <c r="D29" s="30">
        <v>22.6</v>
      </c>
      <c r="E29" s="30">
        <v>0</v>
      </c>
      <c r="F29" s="41">
        <f t="shared" si="0"/>
        <v>0</v>
      </c>
    </row>
    <row r="30" spans="1:6" s="37" customFormat="1" x14ac:dyDescent="0.2">
      <c r="A30" s="28" t="s">
        <v>12</v>
      </c>
      <c r="B30" s="28" t="s">
        <v>97</v>
      </c>
      <c r="C30" s="29" t="s">
        <v>98</v>
      </c>
      <c r="D30" s="30">
        <v>6</v>
      </c>
      <c r="E30" s="30">
        <v>0</v>
      </c>
      <c r="F30" s="41">
        <f t="shared" si="0"/>
        <v>0</v>
      </c>
    </row>
    <row r="31" spans="1:6" s="37" customFormat="1" ht="25.5" x14ac:dyDescent="0.2">
      <c r="A31" s="28" t="s">
        <v>12</v>
      </c>
      <c r="B31" s="28" t="s">
        <v>18</v>
      </c>
      <c r="C31" s="29" t="s">
        <v>19</v>
      </c>
      <c r="D31" s="30">
        <v>41.2</v>
      </c>
      <c r="E31" s="30">
        <v>5.4</v>
      </c>
      <c r="F31" s="41">
        <f t="shared" si="0"/>
        <v>13.106796116504855</v>
      </c>
    </row>
    <row r="32" spans="1:6" s="37" customFormat="1" x14ac:dyDescent="0.2">
      <c r="A32" s="28" t="s">
        <v>12</v>
      </c>
      <c r="B32" s="28" t="s">
        <v>79</v>
      </c>
      <c r="C32" s="29" t="s">
        <v>20</v>
      </c>
      <c r="D32" s="30">
        <v>7</v>
      </c>
      <c r="E32" s="30">
        <v>0</v>
      </c>
      <c r="F32" s="41">
        <f t="shared" si="0"/>
        <v>0</v>
      </c>
    </row>
    <row r="33" spans="1:6" s="37" customFormat="1" ht="25.5" x14ac:dyDescent="0.2">
      <c r="A33" s="28" t="s">
        <v>12</v>
      </c>
      <c r="B33" s="28" t="s">
        <v>74</v>
      </c>
      <c r="C33" s="29" t="s">
        <v>94</v>
      </c>
      <c r="D33" s="30">
        <v>0.4</v>
      </c>
      <c r="E33" s="30">
        <v>0</v>
      </c>
      <c r="F33" s="41">
        <f t="shared" si="0"/>
        <v>0</v>
      </c>
    </row>
    <row r="34" spans="1:6" s="37" customFormat="1" x14ac:dyDescent="0.2">
      <c r="A34" s="28" t="s">
        <v>12</v>
      </c>
      <c r="B34" s="28" t="s">
        <v>67</v>
      </c>
      <c r="C34" s="29" t="s">
        <v>99</v>
      </c>
      <c r="D34" s="30">
        <v>45</v>
      </c>
      <c r="E34" s="30">
        <v>0</v>
      </c>
      <c r="F34" s="41">
        <f t="shared" si="0"/>
        <v>0</v>
      </c>
    </row>
    <row r="35" spans="1:6" s="37" customFormat="1" x14ac:dyDescent="0.2">
      <c r="A35" s="28" t="s">
        <v>12</v>
      </c>
      <c r="B35" s="28" t="s">
        <v>80</v>
      </c>
      <c r="C35" s="29" t="s">
        <v>81</v>
      </c>
      <c r="D35" s="30">
        <v>35</v>
      </c>
      <c r="E35" s="30">
        <v>35</v>
      </c>
      <c r="F35" s="41">
        <f t="shared" si="0"/>
        <v>100</v>
      </c>
    </row>
    <row r="36" spans="1:6" s="17" customFormat="1" ht="13.5" hidden="1" x14ac:dyDescent="0.2">
      <c r="A36" s="28" t="s">
        <v>12</v>
      </c>
      <c r="B36" s="28" t="s">
        <v>100</v>
      </c>
      <c r="C36" s="29" t="s">
        <v>101</v>
      </c>
      <c r="D36" s="30">
        <v>80</v>
      </c>
      <c r="E36" s="30">
        <v>80</v>
      </c>
      <c r="F36" s="34">
        <f t="shared" si="0"/>
        <v>100</v>
      </c>
    </row>
    <row r="37" spans="1:6" s="17" customFormat="1" ht="13.5" hidden="1" x14ac:dyDescent="0.2">
      <c r="A37" s="28" t="s">
        <v>12</v>
      </c>
      <c r="B37" s="28" t="s">
        <v>102</v>
      </c>
      <c r="C37" s="29" t="s">
        <v>103</v>
      </c>
      <c r="D37" s="30">
        <v>30</v>
      </c>
      <c r="E37" s="30">
        <v>30</v>
      </c>
      <c r="F37" s="34">
        <f t="shared" si="0"/>
        <v>100</v>
      </c>
    </row>
    <row r="38" spans="1:6" s="17" customFormat="1" ht="13.5" hidden="1" x14ac:dyDescent="0.2">
      <c r="A38" s="28" t="s">
        <v>12</v>
      </c>
      <c r="B38" s="28" t="s">
        <v>82</v>
      </c>
      <c r="C38" s="29" t="s">
        <v>104</v>
      </c>
      <c r="D38" s="30">
        <v>4.2</v>
      </c>
      <c r="E38" s="30">
        <v>4.2</v>
      </c>
      <c r="F38" s="34">
        <f t="shared" si="0"/>
        <v>100</v>
      </c>
    </row>
    <row r="39" spans="1:6" s="17" customFormat="1" ht="25.5" hidden="1" x14ac:dyDescent="0.2">
      <c r="A39" s="28" t="s">
        <v>12</v>
      </c>
      <c r="B39" s="28" t="s">
        <v>105</v>
      </c>
      <c r="C39" s="29" t="s">
        <v>106</v>
      </c>
      <c r="D39" s="30">
        <v>20</v>
      </c>
      <c r="E39" s="30">
        <v>20</v>
      </c>
      <c r="F39" s="34">
        <f t="shared" si="0"/>
        <v>100</v>
      </c>
    </row>
    <row r="40" spans="1:6" s="14" customFormat="1" ht="27" x14ac:dyDescent="0.2">
      <c r="A40" s="25" t="s">
        <v>21</v>
      </c>
      <c r="B40" s="25"/>
      <c r="C40" s="26" t="s">
        <v>51</v>
      </c>
      <c r="D40" s="27">
        <f>SUM(D41:D42)</f>
        <v>1110.9000000000001</v>
      </c>
      <c r="E40" s="27">
        <f>SUM(E41:E42)</f>
        <v>179.9</v>
      </c>
      <c r="F40" s="35">
        <f t="shared" si="0"/>
        <v>16.194076874606175</v>
      </c>
    </row>
    <row r="41" spans="1:6" s="37" customFormat="1" ht="25.5" x14ac:dyDescent="0.2">
      <c r="A41" s="28" t="s">
        <v>21</v>
      </c>
      <c r="B41" s="28" t="s">
        <v>22</v>
      </c>
      <c r="C41" s="29" t="s">
        <v>68</v>
      </c>
      <c r="D41" s="30">
        <v>1028.5</v>
      </c>
      <c r="E41" s="30">
        <v>159.6</v>
      </c>
      <c r="F41" s="41">
        <f t="shared" si="0"/>
        <v>15.517744287797763</v>
      </c>
    </row>
    <row r="42" spans="1:6" s="37" customFormat="1" x14ac:dyDescent="0.2">
      <c r="A42" s="28" t="s">
        <v>21</v>
      </c>
      <c r="B42" s="28" t="s">
        <v>23</v>
      </c>
      <c r="C42" s="29" t="s">
        <v>24</v>
      </c>
      <c r="D42" s="30">
        <v>82.4</v>
      </c>
      <c r="E42" s="30">
        <v>20.3</v>
      </c>
      <c r="F42" s="41">
        <f t="shared" si="0"/>
        <v>24.635922330097088</v>
      </c>
    </row>
    <row r="43" spans="1:6" s="14" customFormat="1" ht="13.5" x14ac:dyDescent="0.2">
      <c r="A43" s="25" t="s">
        <v>25</v>
      </c>
      <c r="B43" s="25"/>
      <c r="C43" s="26" t="s">
        <v>52</v>
      </c>
      <c r="D43" s="27">
        <v>10</v>
      </c>
      <c r="E43" s="27">
        <f>E44</f>
        <v>0</v>
      </c>
      <c r="F43" s="35">
        <f t="shared" si="0"/>
        <v>0</v>
      </c>
    </row>
    <row r="44" spans="1:6" s="37" customFormat="1" ht="36.75" customHeight="1" x14ac:dyDescent="0.2">
      <c r="A44" s="28" t="s">
        <v>25</v>
      </c>
      <c r="B44" s="28" t="s">
        <v>107</v>
      </c>
      <c r="C44" s="29" t="s">
        <v>1</v>
      </c>
      <c r="D44" s="30">
        <v>10</v>
      </c>
      <c r="E44" s="30">
        <v>0</v>
      </c>
      <c r="F44" s="41">
        <f t="shared" si="0"/>
        <v>0</v>
      </c>
    </row>
    <row r="45" spans="1:6" s="14" customFormat="1" ht="13.5" x14ac:dyDescent="0.2">
      <c r="A45" s="25" t="s">
        <v>26</v>
      </c>
      <c r="B45" s="25"/>
      <c r="C45" s="26" t="s">
        <v>83</v>
      </c>
      <c r="D45" s="27">
        <f>SUM(D46:D54)</f>
        <v>267.39999999999998</v>
      </c>
      <c r="E45" s="27">
        <f>SUM(E46:E54)</f>
        <v>0</v>
      </c>
      <c r="F45" s="35">
        <f t="shared" si="0"/>
        <v>0</v>
      </c>
    </row>
    <row r="46" spans="1:6" s="37" customFormat="1" x14ac:dyDescent="0.2">
      <c r="A46" s="28" t="s">
        <v>26</v>
      </c>
      <c r="B46" s="28" t="s">
        <v>15</v>
      </c>
      <c r="C46" s="29" t="s">
        <v>16</v>
      </c>
      <c r="D46" s="30">
        <v>70</v>
      </c>
      <c r="E46" s="30">
        <v>0</v>
      </c>
      <c r="F46" s="41">
        <f t="shared" si="0"/>
        <v>0</v>
      </c>
    </row>
    <row r="47" spans="1:6" s="37" customFormat="1" x14ac:dyDescent="0.2">
      <c r="A47" s="28" t="s">
        <v>26</v>
      </c>
      <c r="B47" s="28" t="s">
        <v>65</v>
      </c>
      <c r="C47" s="29" t="s">
        <v>66</v>
      </c>
      <c r="D47" s="30">
        <v>40</v>
      </c>
      <c r="E47" s="30">
        <v>0</v>
      </c>
      <c r="F47" s="41">
        <f t="shared" si="0"/>
        <v>0</v>
      </c>
    </row>
    <row r="48" spans="1:6" s="37" customFormat="1" x14ac:dyDescent="0.2">
      <c r="A48" s="28" t="s">
        <v>26</v>
      </c>
      <c r="B48" s="28" t="s">
        <v>69</v>
      </c>
      <c r="C48" s="29" t="s">
        <v>70</v>
      </c>
      <c r="D48" s="30">
        <v>30</v>
      </c>
      <c r="E48" s="30">
        <v>0</v>
      </c>
      <c r="F48" s="41">
        <f t="shared" si="0"/>
        <v>0</v>
      </c>
    </row>
    <row r="49" spans="1:6" s="37" customFormat="1" x14ac:dyDescent="0.2">
      <c r="A49" s="28" t="s">
        <v>26</v>
      </c>
      <c r="B49" s="28" t="s">
        <v>97</v>
      </c>
      <c r="C49" s="29" t="s">
        <v>98</v>
      </c>
      <c r="D49" s="30">
        <v>6</v>
      </c>
      <c r="E49" s="30">
        <v>0</v>
      </c>
      <c r="F49" s="41">
        <f t="shared" si="0"/>
        <v>0</v>
      </c>
    </row>
    <row r="50" spans="1:6" s="37" customFormat="1" x14ac:dyDescent="0.2">
      <c r="A50" s="28" t="s">
        <v>26</v>
      </c>
      <c r="B50" s="28" t="s">
        <v>79</v>
      </c>
      <c r="C50" s="29" t="s">
        <v>20</v>
      </c>
      <c r="D50" s="30">
        <v>10</v>
      </c>
      <c r="E50" s="30">
        <v>0</v>
      </c>
      <c r="F50" s="41">
        <f t="shared" si="0"/>
        <v>0</v>
      </c>
    </row>
    <row r="51" spans="1:6" s="37" customFormat="1" x14ac:dyDescent="0.2">
      <c r="A51" s="28" t="s">
        <v>26</v>
      </c>
      <c r="B51" s="28" t="s">
        <v>84</v>
      </c>
      <c r="C51" s="29" t="s">
        <v>108</v>
      </c>
      <c r="D51" s="30">
        <v>0.7</v>
      </c>
      <c r="E51" s="30">
        <v>0</v>
      </c>
      <c r="F51" s="41">
        <f t="shared" si="0"/>
        <v>0</v>
      </c>
    </row>
    <row r="52" spans="1:6" s="37" customFormat="1" x14ac:dyDescent="0.2">
      <c r="A52" s="28" t="s">
        <v>26</v>
      </c>
      <c r="B52" s="28" t="s">
        <v>109</v>
      </c>
      <c r="C52" s="29" t="s">
        <v>110</v>
      </c>
      <c r="D52" s="30">
        <v>30</v>
      </c>
      <c r="E52" s="30">
        <v>0</v>
      </c>
      <c r="F52" s="41">
        <f t="shared" si="0"/>
        <v>0</v>
      </c>
    </row>
    <row r="53" spans="1:6" s="37" customFormat="1" ht="22.5" customHeight="1" x14ac:dyDescent="0.2">
      <c r="A53" s="28" t="s">
        <v>26</v>
      </c>
      <c r="B53" s="28" t="s">
        <v>100</v>
      </c>
      <c r="C53" s="29" t="s">
        <v>101</v>
      </c>
      <c r="D53" s="30">
        <v>80</v>
      </c>
      <c r="E53" s="30">
        <v>0</v>
      </c>
      <c r="F53" s="41">
        <f t="shared" si="0"/>
        <v>0</v>
      </c>
    </row>
    <row r="54" spans="1:6" s="37" customFormat="1" x14ac:dyDescent="0.2">
      <c r="A54" s="28" t="s">
        <v>26</v>
      </c>
      <c r="B54" s="28" t="s">
        <v>82</v>
      </c>
      <c r="C54" s="29" t="s">
        <v>104</v>
      </c>
      <c r="D54" s="30">
        <v>0.7</v>
      </c>
      <c r="E54" s="30">
        <v>0</v>
      </c>
      <c r="F54" s="41">
        <f t="shared" si="0"/>
        <v>0</v>
      </c>
    </row>
    <row r="55" spans="1:6" s="14" customFormat="1" ht="13.5" x14ac:dyDescent="0.2">
      <c r="A55" s="23" t="s">
        <v>27</v>
      </c>
      <c r="B55" s="23"/>
      <c r="C55" s="24" t="s">
        <v>53</v>
      </c>
      <c r="D55" s="22">
        <f>D56</f>
        <v>149.1</v>
      </c>
      <c r="E55" s="22">
        <f>E56</f>
        <v>35.9</v>
      </c>
      <c r="F55" s="34">
        <f t="shared" si="0"/>
        <v>24.077800134138162</v>
      </c>
    </row>
    <row r="56" spans="1:6" s="14" customFormat="1" ht="13.5" x14ac:dyDescent="0.2">
      <c r="A56" s="25" t="s">
        <v>2</v>
      </c>
      <c r="B56" s="25"/>
      <c r="C56" s="26" t="s">
        <v>54</v>
      </c>
      <c r="D56" s="27">
        <v>149.1</v>
      </c>
      <c r="E56" s="27">
        <f>SUM(E57:E58)</f>
        <v>35.9</v>
      </c>
      <c r="F56" s="35">
        <f t="shared" si="0"/>
        <v>24.077800134138162</v>
      </c>
    </row>
    <row r="57" spans="1:6" s="37" customFormat="1" x14ac:dyDescent="0.2">
      <c r="A57" s="28" t="s">
        <v>2</v>
      </c>
      <c r="B57" s="28" t="s">
        <v>7</v>
      </c>
      <c r="C57" s="29" t="s">
        <v>8</v>
      </c>
      <c r="D57" s="30">
        <v>110.2</v>
      </c>
      <c r="E57" s="30">
        <v>21.7</v>
      </c>
      <c r="F57" s="41">
        <f t="shared" si="0"/>
        <v>19.691470054446462</v>
      </c>
    </row>
    <row r="58" spans="1:6" s="37" customFormat="1" x14ac:dyDescent="0.2">
      <c r="A58" s="28" t="s">
        <v>2</v>
      </c>
      <c r="B58" s="28" t="s">
        <v>9</v>
      </c>
      <c r="C58" s="29" t="s">
        <v>10</v>
      </c>
      <c r="D58" s="30">
        <v>33.299999999999997</v>
      </c>
      <c r="E58" s="30">
        <v>14.2</v>
      </c>
      <c r="F58" s="41">
        <f t="shared" si="0"/>
        <v>42.642642642642642</v>
      </c>
    </row>
    <row r="59" spans="1:6" s="17" customFormat="1" ht="13.5" hidden="1" x14ac:dyDescent="0.2">
      <c r="A59" s="28" t="s">
        <v>2</v>
      </c>
      <c r="B59" s="28" t="s">
        <v>111</v>
      </c>
      <c r="C59" s="29" t="s">
        <v>112</v>
      </c>
      <c r="D59" s="30">
        <v>5.6</v>
      </c>
      <c r="E59" s="30">
        <v>5.6</v>
      </c>
      <c r="F59" s="34">
        <f t="shared" si="0"/>
        <v>100</v>
      </c>
    </row>
    <row r="60" spans="1:6" s="17" customFormat="1" ht="13.5" hidden="1" x14ac:dyDescent="0.2">
      <c r="A60" s="28" t="s">
        <v>2</v>
      </c>
      <c r="B60" s="28" t="s">
        <v>113</v>
      </c>
      <c r="C60" s="29" t="s">
        <v>114</v>
      </c>
      <c r="D60" s="30">
        <v>0</v>
      </c>
      <c r="E60" s="30">
        <v>0</v>
      </c>
      <c r="F60" s="34" t="e">
        <f t="shared" si="0"/>
        <v>#DIV/0!</v>
      </c>
    </row>
    <row r="61" spans="1:6" s="17" customFormat="1" ht="49.5" hidden="1" customHeight="1" x14ac:dyDescent="0.2">
      <c r="A61" s="28" t="s">
        <v>2</v>
      </c>
      <c r="B61" s="28" t="s">
        <v>82</v>
      </c>
      <c r="C61" s="29" t="s">
        <v>104</v>
      </c>
      <c r="D61" s="30">
        <v>0</v>
      </c>
      <c r="E61" s="30">
        <v>0</v>
      </c>
      <c r="F61" s="34" t="e">
        <f t="shared" si="0"/>
        <v>#DIV/0!</v>
      </c>
    </row>
    <row r="62" spans="1:6" s="17" customFormat="1" ht="27" hidden="1" x14ac:dyDescent="0.2">
      <c r="A62" s="23" t="s">
        <v>115</v>
      </c>
      <c r="B62" s="23"/>
      <c r="C62" s="24" t="s">
        <v>71</v>
      </c>
      <c r="D62" s="22">
        <f>D63</f>
        <v>0.9</v>
      </c>
      <c r="E62" s="22">
        <f>E63</f>
        <v>0</v>
      </c>
      <c r="F62" s="34">
        <f t="shared" si="0"/>
        <v>0</v>
      </c>
    </row>
    <row r="63" spans="1:6" s="14" customFormat="1" ht="27" x14ac:dyDescent="0.2">
      <c r="A63" s="25" t="s">
        <v>115</v>
      </c>
      <c r="B63" s="25"/>
      <c r="C63" s="26" t="s">
        <v>116</v>
      </c>
      <c r="D63" s="27">
        <f>D64</f>
        <v>0.9</v>
      </c>
      <c r="E63" s="27">
        <f>E64</f>
        <v>0</v>
      </c>
      <c r="F63" s="35">
        <f t="shared" si="0"/>
        <v>0</v>
      </c>
    </row>
    <row r="64" spans="1:6" s="37" customFormat="1" x14ac:dyDescent="0.2">
      <c r="A64" s="28" t="s">
        <v>115</v>
      </c>
      <c r="B64" s="28" t="s">
        <v>117</v>
      </c>
      <c r="C64" s="29" t="s">
        <v>118</v>
      </c>
      <c r="D64" s="30">
        <v>0.9</v>
      </c>
      <c r="E64" s="30">
        <v>0</v>
      </c>
      <c r="F64" s="41">
        <f t="shared" si="0"/>
        <v>0</v>
      </c>
    </row>
    <row r="65" spans="1:6" s="14" customFormat="1" ht="13.5" x14ac:dyDescent="0.2">
      <c r="A65" s="23" t="s">
        <v>28</v>
      </c>
      <c r="B65" s="23"/>
      <c r="C65" s="24" t="s">
        <v>55</v>
      </c>
      <c r="D65" s="22">
        <f>D66+D73</f>
        <v>843.59999999999991</v>
      </c>
      <c r="E65" s="22">
        <f>E66+E73</f>
        <v>160</v>
      </c>
      <c r="F65" s="34">
        <f t="shared" si="0"/>
        <v>18.966334755808443</v>
      </c>
    </row>
    <row r="66" spans="1:6" s="14" customFormat="1" ht="13.5" x14ac:dyDescent="0.2">
      <c r="A66" s="25" t="s">
        <v>29</v>
      </c>
      <c r="B66" s="25"/>
      <c r="C66" s="26" t="s">
        <v>56</v>
      </c>
      <c r="D66" s="27">
        <f>SUM(D67:D72)</f>
        <v>791.8</v>
      </c>
      <c r="E66" s="27">
        <f>SUM(E67:E72)</f>
        <v>160</v>
      </c>
      <c r="F66" s="35">
        <f t="shared" si="0"/>
        <v>20.207123010861331</v>
      </c>
    </row>
    <row r="67" spans="1:6" s="37" customFormat="1" x14ac:dyDescent="0.2">
      <c r="A67" s="28" t="s">
        <v>29</v>
      </c>
      <c r="B67" s="28" t="s">
        <v>15</v>
      </c>
      <c r="C67" s="29" t="s">
        <v>16</v>
      </c>
      <c r="D67" s="30">
        <v>90</v>
      </c>
      <c r="E67" s="30">
        <v>17.7</v>
      </c>
      <c r="F67" s="41">
        <f t="shared" si="0"/>
        <v>19.666666666666664</v>
      </c>
    </row>
    <row r="68" spans="1:6" s="37" customFormat="1" x14ac:dyDescent="0.2">
      <c r="A68" s="28" t="s">
        <v>29</v>
      </c>
      <c r="B68" s="28" t="s">
        <v>65</v>
      </c>
      <c r="C68" s="29" t="s">
        <v>66</v>
      </c>
      <c r="D68" s="30">
        <v>346.8</v>
      </c>
      <c r="E68" s="30">
        <v>0</v>
      </c>
      <c r="F68" s="41">
        <f t="shared" ref="F68:F100" si="1">E68/D68*100</f>
        <v>0</v>
      </c>
    </row>
    <row r="69" spans="1:6" s="37" customFormat="1" ht="22.5" customHeight="1" x14ac:dyDescent="0.2">
      <c r="A69" s="28" t="s">
        <v>29</v>
      </c>
      <c r="B69" s="28" t="s">
        <v>76</v>
      </c>
      <c r="C69" s="29" t="s">
        <v>0</v>
      </c>
      <c r="D69" s="30">
        <v>145</v>
      </c>
      <c r="E69" s="30">
        <v>142.30000000000001</v>
      </c>
      <c r="F69" s="41">
        <f t="shared" si="1"/>
        <v>98.137931034482762</v>
      </c>
    </row>
    <row r="70" spans="1:6" s="37" customFormat="1" x14ac:dyDescent="0.2">
      <c r="A70" s="28" t="s">
        <v>29</v>
      </c>
      <c r="B70" s="28" t="s">
        <v>69</v>
      </c>
      <c r="C70" s="29" t="s">
        <v>70</v>
      </c>
      <c r="D70" s="30">
        <v>100</v>
      </c>
      <c r="E70" s="30">
        <v>0</v>
      </c>
      <c r="F70" s="41">
        <f t="shared" si="1"/>
        <v>0</v>
      </c>
    </row>
    <row r="71" spans="1:6" s="37" customFormat="1" x14ac:dyDescent="0.2">
      <c r="A71" s="28" t="s">
        <v>29</v>
      </c>
      <c r="B71" s="28" t="s">
        <v>77</v>
      </c>
      <c r="C71" s="29" t="s">
        <v>17</v>
      </c>
      <c r="D71" s="30">
        <v>10</v>
      </c>
      <c r="E71" s="30">
        <v>0</v>
      </c>
      <c r="F71" s="41">
        <f t="shared" si="1"/>
        <v>0</v>
      </c>
    </row>
    <row r="72" spans="1:6" s="38" customFormat="1" ht="15.75" x14ac:dyDescent="0.25">
      <c r="A72" s="28" t="s">
        <v>29</v>
      </c>
      <c r="B72" s="28" t="s">
        <v>100</v>
      </c>
      <c r="C72" s="29" t="s">
        <v>101</v>
      </c>
      <c r="D72" s="30">
        <v>100</v>
      </c>
      <c r="E72" s="30">
        <v>0</v>
      </c>
      <c r="F72" s="41">
        <f t="shared" si="1"/>
        <v>0</v>
      </c>
    </row>
    <row r="73" spans="1:6" s="15" customFormat="1" ht="15.75" x14ac:dyDescent="0.25">
      <c r="A73" s="25" t="s">
        <v>86</v>
      </c>
      <c r="B73" s="25"/>
      <c r="C73" s="26" t="s">
        <v>87</v>
      </c>
      <c r="D73" s="27">
        <f>D74+D75</f>
        <v>51.8</v>
      </c>
      <c r="E73" s="27">
        <f>E74+E75</f>
        <v>0</v>
      </c>
      <c r="F73" s="35">
        <f t="shared" si="1"/>
        <v>0</v>
      </c>
    </row>
    <row r="74" spans="1:6" s="38" customFormat="1" ht="15.75" x14ac:dyDescent="0.25">
      <c r="A74" s="28" t="s">
        <v>86</v>
      </c>
      <c r="B74" s="28" t="s">
        <v>88</v>
      </c>
      <c r="C74" s="29" t="s">
        <v>119</v>
      </c>
      <c r="D74" s="30">
        <v>6.8</v>
      </c>
      <c r="E74" s="30">
        <v>0</v>
      </c>
      <c r="F74" s="41">
        <f t="shared" si="1"/>
        <v>0</v>
      </c>
    </row>
    <row r="75" spans="1:6" s="37" customFormat="1" x14ac:dyDescent="0.2">
      <c r="A75" s="28" t="s">
        <v>86</v>
      </c>
      <c r="B75" s="28" t="s">
        <v>77</v>
      </c>
      <c r="C75" s="29" t="s">
        <v>17</v>
      </c>
      <c r="D75" s="30">
        <v>45</v>
      </c>
      <c r="E75" s="30">
        <v>0</v>
      </c>
      <c r="F75" s="41">
        <f t="shared" si="1"/>
        <v>0</v>
      </c>
    </row>
    <row r="76" spans="1:6" s="14" customFormat="1" ht="13.5" x14ac:dyDescent="0.2">
      <c r="A76" s="23" t="s">
        <v>30</v>
      </c>
      <c r="B76" s="23"/>
      <c r="C76" s="24" t="s">
        <v>57</v>
      </c>
      <c r="D76" s="22">
        <f>D80+D78</f>
        <v>307.60000000000002</v>
      </c>
      <c r="E76" s="22">
        <f>E80+E78</f>
        <v>0</v>
      </c>
      <c r="F76" s="34">
        <f t="shared" si="1"/>
        <v>0</v>
      </c>
    </row>
    <row r="77" spans="1:6" s="13" customFormat="1" ht="13.5" hidden="1" x14ac:dyDescent="0.2">
      <c r="A77" s="31" t="s">
        <v>31</v>
      </c>
      <c r="B77" s="31"/>
      <c r="C77" s="32" t="s">
        <v>58</v>
      </c>
      <c r="D77" s="33">
        <v>20</v>
      </c>
      <c r="E77" s="33">
        <v>20</v>
      </c>
      <c r="F77" s="34">
        <f t="shared" si="1"/>
        <v>100</v>
      </c>
    </row>
    <row r="78" spans="1:6" s="14" customFormat="1" ht="13.5" x14ac:dyDescent="0.2">
      <c r="A78" s="25" t="s">
        <v>31</v>
      </c>
      <c r="B78" s="25"/>
      <c r="C78" s="26" t="s">
        <v>58</v>
      </c>
      <c r="D78" s="27">
        <f>D79</f>
        <v>95.5</v>
      </c>
      <c r="E78" s="27">
        <f>E79</f>
        <v>0</v>
      </c>
      <c r="F78" s="35">
        <f t="shared" si="1"/>
        <v>0</v>
      </c>
    </row>
    <row r="79" spans="1:6" s="42" customFormat="1" ht="18" customHeight="1" x14ac:dyDescent="0.2">
      <c r="A79" s="28" t="s">
        <v>31</v>
      </c>
      <c r="B79" s="28" t="s">
        <v>67</v>
      </c>
      <c r="C79" s="29" t="s">
        <v>99</v>
      </c>
      <c r="D79" s="30">
        <v>95.5</v>
      </c>
      <c r="E79" s="30">
        <v>0</v>
      </c>
      <c r="F79" s="41">
        <f t="shared" si="1"/>
        <v>0</v>
      </c>
    </row>
    <row r="80" spans="1:6" s="14" customFormat="1" ht="18" customHeight="1" x14ac:dyDescent="0.2">
      <c r="A80" s="25" t="s">
        <v>89</v>
      </c>
      <c r="B80" s="25"/>
      <c r="C80" s="26" t="s">
        <v>90</v>
      </c>
      <c r="D80" s="27">
        <f>SUM(D81:D82)</f>
        <v>212.1</v>
      </c>
      <c r="E80" s="27">
        <f>SUM(E81:E82)</f>
        <v>0</v>
      </c>
      <c r="F80" s="35">
        <f t="shared" si="1"/>
        <v>0</v>
      </c>
    </row>
    <row r="81" spans="1:6" s="39" customFormat="1" x14ac:dyDescent="0.2">
      <c r="A81" s="28" t="s">
        <v>89</v>
      </c>
      <c r="B81" s="28" t="s">
        <v>77</v>
      </c>
      <c r="C81" s="29" t="s">
        <v>17</v>
      </c>
      <c r="D81" s="30">
        <v>202.1</v>
      </c>
      <c r="E81" s="30">
        <v>0</v>
      </c>
      <c r="F81" s="41">
        <f t="shared" si="1"/>
        <v>0</v>
      </c>
    </row>
    <row r="82" spans="1:6" s="39" customFormat="1" ht="30.75" customHeight="1" x14ac:dyDescent="0.2">
      <c r="A82" s="28" t="s">
        <v>89</v>
      </c>
      <c r="B82" s="28" t="s">
        <v>100</v>
      </c>
      <c r="C82" s="29" t="s">
        <v>101</v>
      </c>
      <c r="D82" s="30">
        <v>10</v>
      </c>
      <c r="E82" s="30">
        <v>0</v>
      </c>
      <c r="F82" s="41">
        <f t="shared" si="1"/>
        <v>0</v>
      </c>
    </row>
    <row r="83" spans="1:6" s="18" customFormat="1" ht="13.5" x14ac:dyDescent="0.2">
      <c r="A83" s="23" t="s">
        <v>39</v>
      </c>
      <c r="B83" s="23"/>
      <c r="C83" s="24" t="s">
        <v>59</v>
      </c>
      <c r="D83" s="22">
        <f>D84</f>
        <v>20</v>
      </c>
      <c r="E83" s="22">
        <f>E84</f>
        <v>0</v>
      </c>
      <c r="F83" s="34">
        <f t="shared" si="1"/>
        <v>0</v>
      </c>
    </row>
    <row r="84" spans="1:6" s="16" customFormat="1" ht="27" x14ac:dyDescent="0.2">
      <c r="A84" s="25" t="s">
        <v>40</v>
      </c>
      <c r="B84" s="25"/>
      <c r="C84" s="26" t="s">
        <v>60</v>
      </c>
      <c r="D84" s="27">
        <f>D85</f>
        <v>20</v>
      </c>
      <c r="E84" s="27">
        <f>E85</f>
        <v>0</v>
      </c>
      <c r="F84" s="35">
        <f t="shared" si="1"/>
        <v>0</v>
      </c>
    </row>
    <row r="85" spans="1:6" s="39" customFormat="1" ht="25.5" x14ac:dyDescent="0.2">
      <c r="A85" s="28" t="s">
        <v>40</v>
      </c>
      <c r="B85" s="28" t="s">
        <v>41</v>
      </c>
      <c r="C85" s="29" t="s">
        <v>42</v>
      </c>
      <c r="D85" s="30">
        <v>20</v>
      </c>
      <c r="E85" s="30">
        <v>0</v>
      </c>
      <c r="F85" s="41">
        <f t="shared" si="1"/>
        <v>0</v>
      </c>
    </row>
    <row r="86" spans="1:6" s="18" customFormat="1" ht="13.5" x14ac:dyDescent="0.2">
      <c r="A86" s="23" t="s">
        <v>32</v>
      </c>
      <c r="B86" s="23"/>
      <c r="C86" s="24" t="s">
        <v>61</v>
      </c>
      <c r="D86" s="22">
        <f>D87</f>
        <v>2089.5</v>
      </c>
      <c r="E86" s="22">
        <f>E87</f>
        <v>357.6</v>
      </c>
      <c r="F86" s="34">
        <f t="shared" si="1"/>
        <v>17.11414213926777</v>
      </c>
    </row>
    <row r="87" spans="1:6" s="16" customFormat="1" ht="13.5" x14ac:dyDescent="0.2">
      <c r="A87" s="25" t="s">
        <v>33</v>
      </c>
      <c r="B87" s="25"/>
      <c r="C87" s="26" t="s">
        <v>62</v>
      </c>
      <c r="D87" s="27">
        <f>SUM(D88:D97)</f>
        <v>2089.5</v>
      </c>
      <c r="E87" s="27">
        <f>SUM(E88:E97)</f>
        <v>357.6</v>
      </c>
      <c r="F87" s="35">
        <f t="shared" si="1"/>
        <v>17.11414213926777</v>
      </c>
    </row>
    <row r="88" spans="1:6" s="39" customFormat="1" ht="11.25" customHeight="1" x14ac:dyDescent="0.2">
      <c r="A88" s="28" t="s">
        <v>33</v>
      </c>
      <c r="B88" s="28" t="s">
        <v>7</v>
      </c>
      <c r="C88" s="29" t="s">
        <v>8</v>
      </c>
      <c r="D88" s="30">
        <v>1216</v>
      </c>
      <c r="E88" s="30">
        <v>202.8</v>
      </c>
      <c r="F88" s="41">
        <f t="shared" si="1"/>
        <v>16.67763157894737</v>
      </c>
    </row>
    <row r="89" spans="1:6" s="39" customFormat="1" ht="15" customHeight="1" x14ac:dyDescent="0.2">
      <c r="A89" s="28" t="s">
        <v>33</v>
      </c>
      <c r="B89" s="28" t="s">
        <v>9</v>
      </c>
      <c r="C89" s="29" t="s">
        <v>10</v>
      </c>
      <c r="D89" s="30">
        <v>365</v>
      </c>
      <c r="E89" s="30">
        <v>52.1</v>
      </c>
      <c r="F89" s="41">
        <f t="shared" si="1"/>
        <v>14.273972602739725</v>
      </c>
    </row>
    <row r="90" spans="1:6" s="39" customFormat="1" ht="14.25" customHeight="1" x14ac:dyDescent="0.2">
      <c r="A90" s="28" t="s">
        <v>33</v>
      </c>
      <c r="B90" s="28" t="s">
        <v>13</v>
      </c>
      <c r="C90" s="29" t="s">
        <v>14</v>
      </c>
      <c r="D90" s="30">
        <v>67.5</v>
      </c>
      <c r="E90" s="30">
        <v>0</v>
      </c>
      <c r="F90" s="41">
        <f t="shared" si="1"/>
        <v>0</v>
      </c>
    </row>
    <row r="91" spans="1:6" s="39" customFormat="1" ht="16.5" customHeight="1" x14ac:dyDescent="0.2">
      <c r="A91" s="28" t="s">
        <v>33</v>
      </c>
      <c r="B91" s="28" t="s">
        <v>15</v>
      </c>
      <c r="C91" s="29" t="s">
        <v>16</v>
      </c>
      <c r="D91" s="30">
        <v>47</v>
      </c>
      <c r="E91" s="30">
        <v>0</v>
      </c>
      <c r="F91" s="41">
        <f t="shared" si="1"/>
        <v>0</v>
      </c>
    </row>
    <row r="92" spans="1:6" s="39" customFormat="1" x14ac:dyDescent="0.2">
      <c r="A92" s="28" t="s">
        <v>33</v>
      </c>
      <c r="B92" s="28" t="s">
        <v>77</v>
      </c>
      <c r="C92" s="29" t="s">
        <v>17</v>
      </c>
      <c r="D92" s="30">
        <v>201</v>
      </c>
      <c r="E92" s="30">
        <v>57.7</v>
      </c>
      <c r="F92" s="41">
        <f t="shared" si="1"/>
        <v>28.706467661691544</v>
      </c>
    </row>
    <row r="93" spans="1:6" s="43" customFormat="1" x14ac:dyDescent="0.2">
      <c r="A93" s="28" t="s">
        <v>33</v>
      </c>
      <c r="B93" s="28" t="s">
        <v>78</v>
      </c>
      <c r="C93" s="29" t="s">
        <v>120</v>
      </c>
      <c r="D93" s="30">
        <v>2.5</v>
      </c>
      <c r="E93" s="30">
        <v>0</v>
      </c>
      <c r="F93" s="41">
        <f t="shared" si="1"/>
        <v>0</v>
      </c>
    </row>
    <row r="94" spans="1:6" s="43" customFormat="1" ht="18" customHeight="1" x14ac:dyDescent="0.2">
      <c r="A94" s="28" t="s">
        <v>33</v>
      </c>
      <c r="B94" s="28" t="s">
        <v>74</v>
      </c>
      <c r="C94" s="29" t="s">
        <v>94</v>
      </c>
      <c r="D94" s="30">
        <v>0.5</v>
      </c>
      <c r="E94" s="30">
        <v>0</v>
      </c>
      <c r="F94" s="41">
        <f t="shared" si="1"/>
        <v>0</v>
      </c>
    </row>
    <row r="95" spans="1:6" s="39" customFormat="1" x14ac:dyDescent="0.2">
      <c r="A95" s="28" t="s">
        <v>33</v>
      </c>
      <c r="B95" s="28" t="s">
        <v>67</v>
      </c>
      <c r="C95" s="29" t="s">
        <v>99</v>
      </c>
      <c r="D95" s="30">
        <v>45</v>
      </c>
      <c r="E95" s="30">
        <v>45</v>
      </c>
      <c r="F95" s="41">
        <f t="shared" si="1"/>
        <v>100</v>
      </c>
    </row>
    <row r="96" spans="1:6" s="40" customFormat="1" x14ac:dyDescent="0.2">
      <c r="A96" s="28" t="s">
        <v>33</v>
      </c>
      <c r="B96" s="28" t="s">
        <v>121</v>
      </c>
      <c r="C96" s="29" t="s">
        <v>122</v>
      </c>
      <c r="D96" s="30">
        <v>140</v>
      </c>
      <c r="E96" s="30">
        <v>0</v>
      </c>
      <c r="F96" s="41">
        <f t="shared" si="1"/>
        <v>0</v>
      </c>
    </row>
    <row r="97" spans="1:6" s="40" customFormat="1" x14ac:dyDescent="0.2">
      <c r="A97" s="28" t="s">
        <v>33</v>
      </c>
      <c r="B97" s="28" t="s">
        <v>85</v>
      </c>
      <c r="C97" s="29" t="s">
        <v>104</v>
      </c>
      <c r="D97" s="30">
        <v>5</v>
      </c>
      <c r="E97" s="30">
        <v>0</v>
      </c>
      <c r="F97" s="41">
        <f t="shared" si="1"/>
        <v>0</v>
      </c>
    </row>
    <row r="98" spans="1:6" ht="27" x14ac:dyDescent="0.2">
      <c r="A98" s="23" t="s">
        <v>43</v>
      </c>
      <c r="B98" s="23"/>
      <c r="C98" s="24" t="s">
        <v>63</v>
      </c>
      <c r="D98" s="22">
        <v>1</v>
      </c>
      <c r="E98" s="22">
        <f>E99</f>
        <v>0</v>
      </c>
      <c r="F98" s="34">
        <f t="shared" si="1"/>
        <v>0</v>
      </c>
    </row>
    <row r="99" spans="1:6" s="36" customFormat="1" ht="13.5" x14ac:dyDescent="0.2">
      <c r="A99" s="25" t="s">
        <v>44</v>
      </c>
      <c r="B99" s="25"/>
      <c r="C99" s="26" t="s">
        <v>64</v>
      </c>
      <c r="D99" s="27">
        <v>1</v>
      </c>
      <c r="E99" s="27">
        <f>E100</f>
        <v>0</v>
      </c>
      <c r="F99" s="35">
        <f t="shared" si="1"/>
        <v>0</v>
      </c>
    </row>
    <row r="100" spans="1:6" s="40" customFormat="1" x14ac:dyDescent="0.2">
      <c r="A100" s="28" t="s">
        <v>44</v>
      </c>
      <c r="B100" s="28" t="s">
        <v>45</v>
      </c>
      <c r="C100" s="29" t="s">
        <v>46</v>
      </c>
      <c r="D100" s="30">
        <v>1</v>
      </c>
      <c r="E100" s="30">
        <v>0</v>
      </c>
      <c r="F100" s="41">
        <f t="shared" si="1"/>
        <v>0</v>
      </c>
    </row>
    <row r="101" spans="1:6" x14ac:dyDescent="0.2">
      <c r="F101" s="11"/>
    </row>
    <row r="102" spans="1:6" x14ac:dyDescent="0.2">
      <c r="F102" s="11"/>
    </row>
    <row r="103" spans="1:6" x14ac:dyDescent="0.2">
      <c r="F103" s="11"/>
    </row>
    <row r="104" spans="1:6" x14ac:dyDescent="0.2">
      <c r="F104" s="11"/>
    </row>
    <row r="105" spans="1:6" x14ac:dyDescent="0.2">
      <c r="F105" s="11"/>
    </row>
    <row r="106" spans="1:6" x14ac:dyDescent="0.2">
      <c r="F106" s="11"/>
    </row>
    <row r="107" spans="1:6" x14ac:dyDescent="0.2">
      <c r="F107" s="11"/>
    </row>
    <row r="108" spans="1:6" x14ac:dyDescent="0.2">
      <c r="F108" s="11"/>
    </row>
    <row r="109" spans="1:6" x14ac:dyDescent="0.2">
      <c r="F109" s="11"/>
    </row>
    <row r="110" spans="1:6" x14ac:dyDescent="0.2">
      <c r="F110" s="11"/>
    </row>
    <row r="111" spans="1:6" x14ac:dyDescent="0.2">
      <c r="F111" s="11"/>
    </row>
    <row r="112" spans="1:6" x14ac:dyDescent="0.2">
      <c r="F112" s="11"/>
    </row>
    <row r="113" spans="6:6" x14ac:dyDescent="0.2">
      <c r="F113" s="11"/>
    </row>
    <row r="114" spans="6:6" x14ac:dyDescent="0.2">
      <c r="F114" s="11"/>
    </row>
    <row r="115" spans="6:6" x14ac:dyDescent="0.2">
      <c r="F115" s="11"/>
    </row>
    <row r="116" spans="6:6" x14ac:dyDescent="0.2">
      <c r="F116" s="11"/>
    </row>
    <row r="117" spans="6:6" x14ac:dyDescent="0.2">
      <c r="F117" s="11"/>
    </row>
    <row r="118" spans="6:6" x14ac:dyDescent="0.2">
      <c r="F118" s="11"/>
    </row>
    <row r="119" spans="6:6" x14ac:dyDescent="0.2">
      <c r="F119" s="11"/>
    </row>
    <row r="120" spans="6:6" x14ac:dyDescent="0.2">
      <c r="F120" s="11"/>
    </row>
    <row r="121" spans="6:6" x14ac:dyDescent="0.2">
      <c r="F121" s="11"/>
    </row>
    <row r="122" spans="6:6" x14ac:dyDescent="0.2">
      <c r="F122" s="11"/>
    </row>
    <row r="123" spans="6:6" x14ac:dyDescent="0.2">
      <c r="F123" s="11"/>
    </row>
    <row r="124" spans="6:6" x14ac:dyDescent="0.2">
      <c r="F124" s="11"/>
    </row>
    <row r="125" spans="6:6" x14ac:dyDescent="0.2">
      <c r="F125" s="11"/>
    </row>
    <row r="126" spans="6:6" x14ac:dyDescent="0.2">
      <c r="F126" s="11"/>
    </row>
    <row r="127" spans="6:6" x14ac:dyDescent="0.2">
      <c r="F127" s="11"/>
    </row>
    <row r="128" spans="6:6" x14ac:dyDescent="0.2">
      <c r="F128" s="11"/>
    </row>
    <row r="129" spans="6:6" x14ac:dyDescent="0.2">
      <c r="F129" s="11"/>
    </row>
    <row r="130" spans="6:6" x14ac:dyDescent="0.2">
      <c r="F130" s="11"/>
    </row>
    <row r="131" spans="6:6" x14ac:dyDescent="0.2">
      <c r="F131" s="11"/>
    </row>
    <row r="132" spans="6:6" x14ac:dyDescent="0.2">
      <c r="F132" s="11"/>
    </row>
    <row r="133" spans="6:6" x14ac:dyDescent="0.2">
      <c r="F133" s="11"/>
    </row>
    <row r="134" spans="6:6" x14ac:dyDescent="0.2">
      <c r="F134" s="11"/>
    </row>
    <row r="135" spans="6:6" x14ac:dyDescent="0.2">
      <c r="F135" s="11"/>
    </row>
    <row r="136" spans="6:6" x14ac:dyDescent="0.2">
      <c r="F136" s="11"/>
    </row>
    <row r="137" spans="6:6" x14ac:dyDescent="0.2">
      <c r="F137" s="11"/>
    </row>
    <row r="138" spans="6:6" x14ac:dyDescent="0.2">
      <c r="F138" s="11"/>
    </row>
    <row r="139" spans="6:6" x14ac:dyDescent="0.2">
      <c r="F139" s="11"/>
    </row>
    <row r="140" spans="6:6" x14ac:dyDescent="0.2">
      <c r="F140" s="11"/>
    </row>
    <row r="141" spans="6:6" x14ac:dyDescent="0.2">
      <c r="F141" s="11"/>
    </row>
    <row r="142" spans="6:6" x14ac:dyDescent="0.2">
      <c r="F142" s="11"/>
    </row>
    <row r="143" spans="6:6" x14ac:dyDescent="0.2">
      <c r="F143" s="11"/>
    </row>
    <row r="144" spans="6:6" x14ac:dyDescent="0.2">
      <c r="F144" s="11"/>
    </row>
    <row r="145" spans="6:6" x14ac:dyDescent="0.2">
      <c r="F145" s="11"/>
    </row>
    <row r="146" spans="6:6" x14ac:dyDescent="0.2">
      <c r="F146" s="11"/>
    </row>
    <row r="147" spans="6:6" x14ac:dyDescent="0.2">
      <c r="F147" s="11"/>
    </row>
    <row r="148" spans="6:6" x14ac:dyDescent="0.2">
      <c r="F148" s="11"/>
    </row>
    <row r="149" spans="6:6" x14ac:dyDescent="0.2">
      <c r="F149" s="11"/>
    </row>
    <row r="150" spans="6:6" x14ac:dyDescent="0.2">
      <c r="F150" s="11"/>
    </row>
    <row r="151" spans="6:6" x14ac:dyDescent="0.2">
      <c r="F151" s="11"/>
    </row>
    <row r="152" spans="6:6" x14ac:dyDescent="0.2">
      <c r="F152" s="11"/>
    </row>
    <row r="153" spans="6:6" x14ac:dyDescent="0.2">
      <c r="F153" s="11"/>
    </row>
    <row r="154" spans="6:6" x14ac:dyDescent="0.2">
      <c r="F154" s="11"/>
    </row>
    <row r="155" spans="6:6" x14ac:dyDescent="0.2">
      <c r="F155" s="11"/>
    </row>
    <row r="156" spans="6:6" x14ac:dyDescent="0.2">
      <c r="F156" s="11"/>
    </row>
    <row r="157" spans="6:6" x14ac:dyDescent="0.2">
      <c r="F157" s="11"/>
    </row>
    <row r="158" spans="6:6" x14ac:dyDescent="0.2">
      <c r="F158" s="11"/>
    </row>
    <row r="159" spans="6:6" x14ac:dyDescent="0.2">
      <c r="F159" s="11"/>
    </row>
    <row r="160" spans="6:6" x14ac:dyDescent="0.2">
      <c r="F160" s="11"/>
    </row>
    <row r="161" spans="6:6" x14ac:dyDescent="0.2">
      <c r="F161" s="11"/>
    </row>
    <row r="162" spans="6:6" x14ac:dyDescent="0.2">
      <c r="F162" s="11"/>
    </row>
    <row r="163" spans="6:6" x14ac:dyDescent="0.2">
      <c r="F163" s="11"/>
    </row>
    <row r="164" spans="6:6" x14ac:dyDescent="0.2">
      <c r="F164" s="11"/>
    </row>
    <row r="165" spans="6:6" x14ac:dyDescent="0.2">
      <c r="F165" s="11"/>
    </row>
    <row r="166" spans="6:6" x14ac:dyDescent="0.2">
      <c r="F166" s="11"/>
    </row>
    <row r="167" spans="6:6" x14ac:dyDescent="0.2">
      <c r="F167" s="11"/>
    </row>
    <row r="168" spans="6:6" x14ac:dyDescent="0.2">
      <c r="F168" s="11"/>
    </row>
    <row r="169" spans="6:6" x14ac:dyDescent="0.2">
      <c r="F169" s="11"/>
    </row>
    <row r="170" spans="6:6" x14ac:dyDescent="0.2">
      <c r="F170" s="11"/>
    </row>
    <row r="171" spans="6:6" x14ac:dyDescent="0.2">
      <c r="F171" s="11"/>
    </row>
    <row r="172" spans="6:6" x14ac:dyDescent="0.2">
      <c r="F172" s="11"/>
    </row>
    <row r="173" spans="6:6" x14ac:dyDescent="0.2">
      <c r="F173" s="11"/>
    </row>
    <row r="174" spans="6:6" x14ac:dyDescent="0.2">
      <c r="F174" s="11"/>
    </row>
    <row r="175" spans="6:6" x14ac:dyDescent="0.2">
      <c r="F175" s="11"/>
    </row>
    <row r="176" spans="6:6" x14ac:dyDescent="0.2">
      <c r="F176" s="11"/>
    </row>
    <row r="177" spans="6:6" x14ac:dyDescent="0.2">
      <c r="F177" s="11"/>
    </row>
    <row r="178" spans="6:6" x14ac:dyDescent="0.2">
      <c r="F178" s="11"/>
    </row>
    <row r="179" spans="6:6" x14ac:dyDescent="0.2">
      <c r="F179" s="11"/>
    </row>
    <row r="180" spans="6:6" x14ac:dyDescent="0.2">
      <c r="F180" s="11"/>
    </row>
    <row r="181" spans="6:6" x14ac:dyDescent="0.2">
      <c r="F181" s="11"/>
    </row>
    <row r="182" spans="6:6" x14ac:dyDescent="0.2">
      <c r="F182" s="11"/>
    </row>
    <row r="183" spans="6:6" x14ac:dyDescent="0.2">
      <c r="F183" s="11"/>
    </row>
    <row r="184" spans="6:6" x14ac:dyDescent="0.2">
      <c r="F184" s="11"/>
    </row>
    <row r="185" spans="6:6" x14ac:dyDescent="0.2">
      <c r="F185" s="11"/>
    </row>
    <row r="186" spans="6:6" x14ac:dyDescent="0.2">
      <c r="F186" s="11"/>
    </row>
    <row r="187" spans="6:6" x14ac:dyDescent="0.2">
      <c r="F187" s="11"/>
    </row>
    <row r="188" spans="6:6" x14ac:dyDescent="0.2">
      <c r="F188" s="11"/>
    </row>
    <row r="189" spans="6:6" x14ac:dyDescent="0.2">
      <c r="F189" s="11"/>
    </row>
    <row r="190" spans="6:6" x14ac:dyDescent="0.2">
      <c r="F190" s="11"/>
    </row>
    <row r="191" spans="6:6" x14ac:dyDescent="0.2">
      <c r="F191" s="11"/>
    </row>
    <row r="192" spans="6:6" x14ac:dyDescent="0.2">
      <c r="F192" s="11"/>
    </row>
    <row r="193" spans="6:6" x14ac:dyDescent="0.2">
      <c r="F193" s="11"/>
    </row>
    <row r="194" spans="6:6" x14ac:dyDescent="0.2">
      <c r="F194" s="11"/>
    </row>
    <row r="195" spans="6:6" x14ac:dyDescent="0.2">
      <c r="F195" s="11"/>
    </row>
    <row r="196" spans="6:6" x14ac:dyDescent="0.2">
      <c r="F196" s="11"/>
    </row>
    <row r="197" spans="6:6" x14ac:dyDescent="0.2">
      <c r="F197" s="11"/>
    </row>
    <row r="198" spans="6:6" x14ac:dyDescent="0.2">
      <c r="F198" s="11"/>
    </row>
    <row r="199" spans="6:6" x14ac:dyDescent="0.2">
      <c r="F199" s="11"/>
    </row>
    <row r="200" spans="6:6" x14ac:dyDescent="0.2">
      <c r="F200" s="11"/>
    </row>
    <row r="201" spans="6:6" x14ac:dyDescent="0.2">
      <c r="F201" s="11"/>
    </row>
    <row r="202" spans="6:6" x14ac:dyDescent="0.2">
      <c r="F202" s="11"/>
    </row>
    <row r="203" spans="6:6" x14ac:dyDescent="0.2">
      <c r="F203" s="11"/>
    </row>
    <row r="204" spans="6:6" x14ac:dyDescent="0.2">
      <c r="F204" s="11"/>
    </row>
    <row r="205" spans="6:6" x14ac:dyDescent="0.2">
      <c r="F205" s="11"/>
    </row>
    <row r="206" spans="6:6" x14ac:dyDescent="0.2">
      <c r="F206" s="11"/>
    </row>
    <row r="207" spans="6:6" x14ac:dyDescent="0.2">
      <c r="F207" s="11"/>
    </row>
    <row r="208" spans="6:6" x14ac:dyDescent="0.2">
      <c r="F208" s="11"/>
    </row>
    <row r="209" spans="6:6" x14ac:dyDescent="0.2">
      <c r="F209" s="11"/>
    </row>
    <row r="210" spans="6:6" x14ac:dyDescent="0.2">
      <c r="F210" s="11"/>
    </row>
    <row r="211" spans="6:6" x14ac:dyDescent="0.2">
      <c r="F211" s="11"/>
    </row>
    <row r="212" spans="6:6" x14ac:dyDescent="0.2">
      <c r="F212" s="11"/>
    </row>
    <row r="213" spans="6:6" x14ac:dyDescent="0.2">
      <c r="F213" s="11"/>
    </row>
    <row r="214" spans="6:6" x14ac:dyDescent="0.2">
      <c r="F214" s="11"/>
    </row>
    <row r="215" spans="6:6" x14ac:dyDescent="0.2">
      <c r="F215" s="11"/>
    </row>
    <row r="216" spans="6:6" x14ac:dyDescent="0.2">
      <c r="F216" s="11"/>
    </row>
    <row r="217" spans="6:6" x14ac:dyDescent="0.2">
      <c r="F217" s="11"/>
    </row>
    <row r="218" spans="6:6" x14ac:dyDescent="0.2">
      <c r="F218" s="11"/>
    </row>
    <row r="219" spans="6:6" x14ac:dyDescent="0.2">
      <c r="F219" s="11"/>
    </row>
  </sheetData>
  <mergeCells count="2">
    <mergeCell ref="A4:F4"/>
    <mergeCell ref="D1:F1"/>
  </mergeCells>
  <phoneticPr fontId="2" type="noConversion"/>
  <pageMargins left="0.98425196850393704" right="0.39370078740157483" top="0.39370078740157483" bottom="0.39370078740157483" header="0.19685039370078741" footer="0.19685039370078741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0" sqref="B50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фин.управление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cp:lastModifiedBy>admin</cp:lastModifiedBy>
  <cp:lastPrinted>2020-04-14T04:46:03Z</cp:lastPrinted>
  <dcterms:created xsi:type="dcterms:W3CDTF">2007-10-26T05:01:23Z</dcterms:created>
  <dcterms:modified xsi:type="dcterms:W3CDTF">2020-06-10T00:57:46Z</dcterms:modified>
</cp:coreProperties>
</file>