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'1'!$A$1:$E$163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34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<sst xmlns="http://schemas.openxmlformats.org/spreadsheetml/2006/main" count="317" uniqueCount="309">
  <si>
    <t>тыс. руб.</t>
  </si>
  <si>
    <t>Наименование платежей</t>
  </si>
  <si>
    <t>Код 
бюджетной классификации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</si>
  <si>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</si>
  <si>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</si>
  <si>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</si>
  <si>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</si>
  <si>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</si>
  <si>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</si>
  <si>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</si>
  <si>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</si>
  <si>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</si>
  <si>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</si>
  <si>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</si>
  <si>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СОВОКУПНЫЙ НАЛОГ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</si>
  <si>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</si>
  <si>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</si>
  <si>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</si>
  <si>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</si>
  <si>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</si>
  <si>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</si>
  <si>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</si>
  <si>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</si>
  <si>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</si>
  <si>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</si>
  <si>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</si>
  <si>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</si>
  <si>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</si>
  <si>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</si>
  <si>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</si>
  <si>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</si>
  <si>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</si>
  <si>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</si>
  <si>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</si>
  <si>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</si>
  <si>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</si>
  <si>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</si>
  <si>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% исполнения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</si>
  <si>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</si>
  <si>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</si>
  <si>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</si>
  <si>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</si>
  <si>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2 18 05000 10 0000 151</t>
  </si>
  <si>
    <t xml:space="preserve">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</si>
  <si>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</si>
  <si>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</si>
  <si>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</si>
  <si>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2 19 05000 10 0000 151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</si>
  <si>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</si>
  <si>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</si>
  <si>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План</t>
  </si>
  <si>
    <t>Ожидаемая оценка</t>
  </si>
  <si>
    <t>РАСХОДЫ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</si>
  <si>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</si>
  <si>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</si>
  <si>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</si>
  <si>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</si>
  <si>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</si>
  <si>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</si>
  <si>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</si>
  <si>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</si>
  <si>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</si>
  <si>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</si>
  <si>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</si>
  <si>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</si>
  <si>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</si>
  <si>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</si>
  <si>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</si>
  <si>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</si>
  <si>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</si>
  <si>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</si>
  <si>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</si>
  <si>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</si>
  <si>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</si>
  <si>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</si>
  <si>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</si>
  <si>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</si>
  <si>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</si>
  <si>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</si>
  <si>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</si>
  <si>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</si>
  <si>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</si>
  <si>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</si>
  <si>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</si>
  <si>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</si>
  <si>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</si>
  <si>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</si>
  <si>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</si>
  <si>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</si>
  <si>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</si>
  <si>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</si>
  <si>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</si>
  <si>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</si>
  <si>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</si>
  <si>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</si>
  <si>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</si>
  <si>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</si>
  <si>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</si>
  <si>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</si>
  <si>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</si>
  <si>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</si>
  <si>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</si>
  <si>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</si>
  <si>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</si>
  <si>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</si>
  <si>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</si>
  <si>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</si>
  <si>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</si>
  <si>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</si>
  <si>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</si>
  <si>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</si>
  <si>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</si>
  <si>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</si>
  <si>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</si>
  <si>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</si>
  <si>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</si>
  <si>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</si>
  <si>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</si>
  <si>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</si>
  <si>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</si>
  <si>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</si>
  <si>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</si>
  <si>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</si>
  <si>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</si>
  <si>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</si>
  <si>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</si>
  <si>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</si>
  <si>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</si>
  <si>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</si>
  <si>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</si>
  <si>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</si>
  <si>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</si>
  <si>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</si>
  <si>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</si>
  <si>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</si>
  <si>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</si>
  <si>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</si>
  <si>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</si>
  <si>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</si>
  <si>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</si>
  <si>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</si>
  <si>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</si>
  <si>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</si>
  <si>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</si>
  <si>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</si>
  <si>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</si>
  <si>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</si>
  <si>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</si>
  <si>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</si>
  <si>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</si>
  <si>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</si>
  <si>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</si>
  <si>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</si>
  <si>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</si>
  <si>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</si>
  <si>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</si>
  <si>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</si>
  <si>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</si>
  <si>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</si>
  <si>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</si>
  <si>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</si>
  <si>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</si>
  <si>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</si>
  <si>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</si>
  <si>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</si>
  <si>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</si>
  <si>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</si>
  <si>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</si>
  <si>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</si>
  <si>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</si>
  <si>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</si>
  <si>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</si>
  <si>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</si>
  <si>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</si>
  <si>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</si>
  <si>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</si>
  <si>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</si>
  <si>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</si>
  <si>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</si>
  <si>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</si>
  <si>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</si>
  <si>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</si>
  <si>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</si>
  <si>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</si>
  <si>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</si>
  <si>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</si>
  <si>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</si>
  <si>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</si>
  <si>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</si>
  <si>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</si>
  <si>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</si>
  <si>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</si>
  <si>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</si>
  <si>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</si>
  <si>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</si>
  <si>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</si>
  <si>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</si>
  <si>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</si>
  <si>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</si>
  <si>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</si>
  <si>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</si>
  <si>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</si>
  <si>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</si>
  <si>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</si>
  <si>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</si>
  <si>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ДЕФИЦИТ (ПРОФИЦИТ)</t>
  </si>
  <si>
    <t>Источники внутреннего финансирования дефицита бюджета</t>
  </si>
  <si>
    <t>000 01 00 00 00 00 0000 000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</si>
  <si>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</si>
  <si>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</si>
  <si>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</si>
  <si>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</si>
  <si>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</si>
  <si>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</si>
  <si>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 01 02 00 00 00 0000 700</t>
  </si>
  <si>
    <t xml:space="preserve"> 903 01 02 00 00 10 0000 710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</si>
  <si>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</si>
  <si>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</si>
  <si>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</si>
  <si>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903 01 02 00 00 10 0000 810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</si>
  <si>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</si>
  <si>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</si>
  <si>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</si>
  <si>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</si>
  <si>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903 01 03 01 00 10 0000 710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</si>
  <si>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</si>
  <si>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903 01 03 01 00 10 0000 810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</si>
  <si>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</si>
  <si>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</si>
  <si>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</si>
  <si>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</si>
  <si>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000 01 05 02 01 10 0000 510</t>
  </si>
  <si>
    <t>000 01 05 00 00 00 0000 600</t>
  </si>
  <si>
    <t>000 01 05 02 01 10 0000 610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</si>
  <si>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</si>
  <si>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</si>
  <si>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</si>
  <si>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</si>
  <si>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</si>
  <si>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</si>
  <si>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</si>
  <si>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КУЛЬТУРА, КИНЕМАТОГРАФИЯ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</si>
  <si>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</si>
  <si>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</si>
  <si>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</si>
  <si>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</si>
  <si>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 xml:space="preserve">        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</si>
  <si>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</si>
  <si>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</si>
  <si>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ШТРАФЫ, САНКЦИИ, ВОЗМЕЩЕНИЕ УЩЕРБА</t>
  </si>
  <si>
    <t>000 1 00 00000 00 0000 000</t>
  </si>
  <si>
    <t>000 1 01 00000 00 0000 000</t>
  </si>
  <si>
    <t>000 1 03 00000 00 0000 000</t>
  </si>
  <si>
    <t>000 1 03 02000 01 0000 110</t>
  </si>
  <si>
    <t>000 1 06 00000 00 0000 000</t>
  </si>
  <si>
    <t>000 1 06 01000 00 0000 000</t>
  </si>
  <si>
    <t>182 1 06 06013 10 0000 110</t>
  </si>
  <si>
    <t>182 1 06 06023 10 0000 110</t>
  </si>
  <si>
    <t>000 1 08 00000 00 0000 000</t>
  </si>
  <si>
    <t>000 1 08 04000 01 0000 110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</si>
  <si>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</si>
  <si>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</si>
  <si>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</si>
  <si>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000 1 11 09000 00 0000 120</t>
  </si>
  <si>
    <t>000 1 13 00000 00 0000 000</t>
  </si>
  <si>
    <t>000 1 05 00000 01 0000 000</t>
  </si>
  <si>
    <t>903 1 05 03000 01 0000 110</t>
  </si>
  <si>
    <t>000 1 16 00000 00 0000 000</t>
  </si>
  <si>
    <t>000 2 00 00000 00 0000 000</t>
  </si>
  <si>
    <t>000 2 02 00000 00 0000 000</t>
  </si>
  <si>
    <t>903 01 02 00 00 00 0000 000</t>
  </si>
  <si>
    <t>903  01 03 00 00 00 0000 000</t>
  </si>
  <si>
    <t>000 2 02 35118 00 0000 151</t>
  </si>
  <si>
    <t>000 2 02 30024 00 0000 151</t>
  </si>
  <si>
    <t>000 2 02 30000 00 0000 151</t>
  </si>
  <si>
    <t>000 2 02 20000 00 0000 151</t>
  </si>
  <si>
    <t>000 2 02 20077 00 0000 151</t>
  </si>
  <si>
    <t>903 2 02 20077 10 0000 151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</si>
  <si>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</si>
  <si>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</si>
  <si>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</t>
  </si>
  <si>
    <t>000 2 07 00000 00 0000 180</t>
  </si>
  <si>
    <t>Прочие безвозмездные поступления в бюджеты сельских поселений</t>
  </si>
  <si>
    <t>000 2 07 05000 10 0000 180</t>
  </si>
  <si>
    <t>000 2 02 10000 00 0000 151</t>
  </si>
  <si>
    <t>000 2 02 15001 00 0000 151</t>
  </si>
  <si>
    <t>000 1 01 02000 01 0000 110</t>
  </si>
  <si>
    <t>000 1 06 06000 00 0000 110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</si>
  <si>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</si>
  <si>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</si>
  <si>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</si>
  <si>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000 2 02 15002 00 0000 151</t>
  </si>
  <si>
    <t xml:space="preserve">Доходы от оказания платных услуг (работ)     </t>
  </si>
  <si>
    <t>000 1 13 01000 00 0000 130</t>
  </si>
  <si>
    <t>Прочие доходы от компенсации затрат бюджетов сельских поселений</t>
  </si>
  <si>
    <t>000 1 13 02000 00 0000 130</t>
  </si>
  <si>
    <t>Ожидаемая оценка исполнения бюджета Заморского муниципального образования за 2018 год</t>
  </si>
  <si>
    <t>000 1 01 02010 01 0000 110</t>
  </si>
  <si>
    <t>000 1 03 02230 01 0000 110</t>
  </si>
  <si>
    <t>000 1 03 02240 01 0000 110</t>
  </si>
  <si>
    <t>000 1 03 02250 01 0000 110</t>
  </si>
  <si>
    <t>000 1 06 01030 10 0000 110</t>
  </si>
  <si>
    <t>000 2 02 15001 10 0000 151</t>
  </si>
  <si>
    <t>000 2 02 15002 10 0000 151</t>
  </si>
  <si>
    <t>000 2 02 29999 00 0000 151</t>
  </si>
  <si>
    <t>000 2 02 29999 10 0000 151</t>
  </si>
  <si>
    <t xml:space="preserve">000 2 02 35118 10 0000 151 </t>
  </si>
  <si>
    <t>000 2 02 30024 10 0000 151</t>
  </si>
  <si>
    <t>000 2 07 05030 10 0000 180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</si>
</sst>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  <numFmt numFmtId="217" formatCode="_-* #,##0.0_р_._-;\-* #,##0.0_р_._-;_-* &quot;-&quot;?_р_._-;_-@_-"/>
    <numFmt numFmtId="218" formatCode="_-* #,##0.0\ _₽_-;\-* #,##0.0\ _₽_-;_-* &quot;-&quot;?\ _₽_-;_-@_-"/>
  </numFmts>
  <fonts count="55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9"/>
      <color indexed="48"/>
      <name val="Times New Roman"/>
      <family val="1"/>
    </font>
    <font>
      <sz val="9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5" fillId="0" borderId="0" xfId="57" applyFont="1" applyAlignment="1" applyProtection="1">
      <alignment vertical="center"/>
      <protection hidden="1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7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0" xfId="57" applyFont="1" applyFill="1" applyAlignment="1" applyProtection="1">
      <alignment vertical="center"/>
      <protection hidden="1"/>
    </xf>
    <xf numFmtId="0" fontId="8" fillId="0" borderId="0" xfId="57" applyFont="1" applyAlignment="1">
      <alignment horizontal="right" vertical="center"/>
      <protection/>
    </xf>
    <xf numFmtId="0" fontId="10" fillId="0" borderId="0" xfId="57" applyFont="1" applyAlignment="1">
      <alignment vertical="center"/>
      <protection/>
    </xf>
    <xf numFmtId="0" fontId="12" fillId="0" borderId="0" xfId="57" applyFont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33" borderId="0" xfId="57" applyFont="1" applyFill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9" fillId="34" borderId="10" xfId="62" applyNumberFormat="1" applyFont="1" applyFill="1" applyBorder="1" applyAlignment="1">
      <alignment horizontal="center" vertical="center"/>
      <protection/>
    </xf>
    <xf numFmtId="49" fontId="9" fillId="0" borderId="10" xfId="62" applyNumberFormat="1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1" fontId="9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Alignment="1">
      <alignment vertical="center"/>
      <protection/>
    </xf>
    <xf numFmtId="4" fontId="11" fillId="34" borderId="10" xfId="57" applyNumberFormat="1" applyFont="1" applyFill="1" applyBorder="1" applyAlignment="1">
      <alignment horizontal="right" vertical="center"/>
      <protection/>
    </xf>
    <xf numFmtId="0" fontId="11" fillId="0" borderId="0" xfId="57" applyFont="1" applyAlignment="1">
      <alignment horizontal="right" vertical="center"/>
      <protection/>
    </xf>
    <xf numFmtId="216" fontId="9" fillId="35" borderId="10" xfId="0" applyNumberFormat="1" applyFont="1" applyFill="1" applyBorder="1" applyAlignment="1">
      <alignment horizontal="center" vertical="center" wrapText="1"/>
    </xf>
    <xf numFmtId="216" fontId="4" fillId="35" borderId="10" xfId="0" applyNumberFormat="1" applyFont="1" applyFill="1" applyBorder="1" applyAlignment="1">
      <alignment horizontal="center" vertical="center" wrapText="1"/>
    </xf>
    <xf numFmtId="0" fontId="2" fillId="33" borderId="0" xfId="57" applyFont="1" applyFill="1" applyAlignment="1">
      <alignment vertical="center"/>
      <protection/>
    </xf>
    <xf numFmtId="0" fontId="2" fillId="35" borderId="10" xfId="0" applyFont="1" applyFill="1" applyBorder="1" applyAlignment="1">
      <alignment horizontal="left" vertical="center" wrapText="1" indent="3"/>
    </xf>
    <xf numFmtId="0" fontId="9" fillId="35" borderId="10" xfId="0" applyFont="1" applyFill="1" applyBorder="1" applyAlignment="1">
      <alignment horizontal="left" vertical="center" wrapText="1" indent="2"/>
    </xf>
    <xf numFmtId="0" fontId="13" fillId="36" borderId="10" xfId="57" applyNumberFormat="1" applyFont="1" applyFill="1" applyBorder="1" applyAlignment="1" applyProtection="1">
      <alignment horizontal="left" vertical="center" wrapText="1"/>
      <protection hidden="1"/>
    </xf>
    <xf numFmtId="3" fontId="13" fillId="36" borderId="10" xfId="57" applyNumberFormat="1" applyFont="1" applyFill="1" applyBorder="1" applyAlignment="1">
      <alignment horizontal="right" vertical="center"/>
      <protection/>
    </xf>
    <xf numFmtId="0" fontId="11" fillId="34" borderId="10" xfId="57" applyNumberFormat="1" applyFont="1" applyFill="1" applyBorder="1" applyAlignment="1" applyProtection="1">
      <alignment horizontal="left" vertical="center" wrapText="1" indent="1"/>
      <protection hidden="1"/>
    </xf>
    <xf numFmtId="3" fontId="11" fillId="34" borderId="10" xfId="57" applyNumberFormat="1" applyFont="1" applyFill="1" applyBorder="1" applyAlignment="1">
      <alignment horizontal="right" vertical="center"/>
      <protection/>
    </xf>
    <xf numFmtId="0" fontId="11" fillId="0" borderId="10" xfId="57" applyNumberFormat="1" applyFont="1" applyFill="1" applyBorder="1" applyAlignment="1" applyProtection="1">
      <alignment horizontal="left" vertical="center" wrapText="1" indent="2"/>
      <protection hidden="1"/>
    </xf>
    <xf numFmtId="3" fontId="11" fillId="0" borderId="10" xfId="57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left" wrapText="1" indent="3"/>
    </xf>
    <xf numFmtId="3" fontId="2" fillId="0" borderId="10" xfId="57" applyNumberFormat="1" applyFont="1" applyBorder="1" applyAlignment="1">
      <alignment horizontal="right" vertical="center"/>
      <protection/>
    </xf>
    <xf numFmtId="49" fontId="2" fillId="0" borderId="10" xfId="0" applyNumberFormat="1" applyFont="1" applyBorder="1" applyAlignment="1">
      <alignment horizontal="left" vertical="center" wrapText="1" indent="3"/>
    </xf>
    <xf numFmtId="49" fontId="11" fillId="34" borderId="10" xfId="63" applyNumberFormat="1" applyFont="1" applyFill="1" applyBorder="1" applyAlignment="1">
      <alignment horizontal="left" vertical="center" wrapText="1" indent="1"/>
      <protection/>
    </xf>
    <xf numFmtId="0" fontId="11" fillId="34" borderId="10" xfId="55" applyNumberFormat="1" applyFont="1" applyFill="1" applyBorder="1" applyAlignment="1" applyProtection="1">
      <alignment horizontal="left" vertical="center" wrapText="1" indent="1"/>
      <protection hidden="1"/>
    </xf>
    <xf numFmtId="0" fontId="11" fillId="34" borderId="10" xfId="62" applyFont="1" applyFill="1" applyBorder="1" applyAlignment="1">
      <alignment horizontal="left" vertical="center" indent="1"/>
      <protection/>
    </xf>
    <xf numFmtId="0" fontId="11" fillId="0" borderId="10" xfId="62" applyFont="1" applyBorder="1" applyAlignment="1">
      <alignment horizontal="left" vertical="center" wrapText="1" indent="2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0" fontId="11" fillId="34" borderId="10" xfId="0" applyFont="1" applyFill="1" applyBorder="1" applyAlignment="1">
      <alignment horizontal="left" vertical="center" wrapText="1" indent="1"/>
    </xf>
    <xf numFmtId="0" fontId="11" fillId="34" borderId="10" xfId="62" applyFont="1" applyFill="1" applyBorder="1" applyAlignment="1">
      <alignment horizontal="left" vertical="center" wrapText="1" indent="1"/>
      <protection/>
    </xf>
    <xf numFmtId="0" fontId="8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11" fillId="35" borderId="10" xfId="0" applyFont="1" applyFill="1" applyBorder="1" applyAlignment="1">
      <alignment horizontal="left" vertical="center" wrapText="1" indent="2"/>
    </xf>
    <xf numFmtId="0" fontId="11" fillId="33" borderId="10" xfId="0" applyFont="1" applyFill="1" applyBorder="1" applyAlignment="1">
      <alignment horizontal="left" vertical="center" wrapText="1" indent="2"/>
    </xf>
    <xf numFmtId="0" fontId="11" fillId="0" borderId="10" xfId="0" applyFont="1" applyFill="1" applyBorder="1" applyAlignment="1">
      <alignment horizontal="left" vertical="center" wrapText="1" indent="2"/>
    </xf>
    <xf numFmtId="0" fontId="8" fillId="37" borderId="10" xfId="0" applyFont="1" applyFill="1" applyBorder="1" applyAlignment="1">
      <alignment horizontal="left" vertical="center" wrapText="1"/>
    </xf>
    <xf numFmtId="3" fontId="11" fillId="33" borderId="10" xfId="57" applyNumberFormat="1" applyFont="1" applyFill="1" applyBorder="1" applyAlignment="1">
      <alignment horizontal="right" vertical="center"/>
      <protection/>
    </xf>
    <xf numFmtId="3" fontId="2" fillId="33" borderId="10" xfId="57" applyNumberFormat="1" applyFont="1" applyFill="1" applyBorder="1" applyAlignment="1">
      <alignment horizontal="right" vertical="center"/>
      <protection/>
    </xf>
    <xf numFmtId="0" fontId="13" fillId="36" borderId="10" xfId="57" applyNumberFormat="1" applyFont="1" applyFill="1" applyBorder="1" applyAlignment="1" applyProtection="1">
      <alignment vertical="center"/>
      <protection hidden="1"/>
    </xf>
    <xf numFmtId="49" fontId="13" fillId="36" borderId="11" xfId="0" applyNumberFormat="1" applyFont="1" applyFill="1" applyBorder="1" applyAlignment="1">
      <alignment vertical="center" wrapText="1"/>
    </xf>
    <xf numFmtId="206" fontId="2" fillId="36" borderId="12" xfId="71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206" fontId="2" fillId="0" borderId="10" xfId="0" applyNumberFormat="1" applyFont="1" applyFill="1" applyBorder="1" applyAlignment="1">
      <alignment horizontal="right" vertical="center" indent="1" shrinkToFit="1"/>
    </xf>
    <xf numFmtId="49" fontId="11" fillId="0" borderId="13" xfId="0" applyNumberFormat="1" applyFont="1" applyFill="1" applyBorder="1" applyAlignment="1">
      <alignment horizontal="left" vertical="center" wrapText="1"/>
    </xf>
    <xf numFmtId="206" fontId="11" fillId="0" borderId="10" xfId="0" applyNumberFormat="1" applyFont="1" applyFill="1" applyBorder="1" applyAlignment="1">
      <alignment horizontal="right" vertical="center" indent="1"/>
    </xf>
    <xf numFmtId="49" fontId="13" fillId="36" borderId="14" xfId="0" applyNumberFormat="1" applyFont="1" applyFill="1" applyBorder="1" applyAlignment="1">
      <alignment horizontal="left" vertical="center" wrapText="1"/>
    </xf>
    <xf numFmtId="49" fontId="13" fillId="36" borderId="11" xfId="0" applyNumberFormat="1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left" wrapText="1" indent="3"/>
    </xf>
    <xf numFmtId="0" fontId="9" fillId="36" borderId="10" xfId="57" applyNumberFormat="1" applyFont="1" applyFill="1" applyBorder="1" applyAlignment="1" applyProtection="1">
      <alignment horizontal="center" vertical="center" wrapText="1"/>
      <protection hidden="1"/>
    </xf>
    <xf numFmtId="0" fontId="9" fillId="34" borderId="10" xfId="57" applyNumberFormat="1" applyFont="1" applyFill="1" applyBorder="1" applyAlignment="1" applyProtection="1">
      <alignment horizontal="center" vertical="center" wrapText="1"/>
      <protection hidden="1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0" xfId="59" applyNumberFormat="1" applyFont="1" applyFill="1" applyBorder="1" applyAlignment="1" applyProtection="1">
      <alignment horizontal="center" vertical="center" wrapText="1"/>
      <protection hidden="1"/>
    </xf>
    <xf numFmtId="216" fontId="9" fillId="37" borderId="10" xfId="0" applyNumberFormat="1" applyFont="1" applyFill="1" applyBorder="1" applyAlignment="1">
      <alignment horizontal="center" vertical="center" wrapText="1"/>
    </xf>
    <xf numFmtId="0" fontId="9" fillId="36" borderId="10" xfId="57" applyNumberFormat="1" applyFont="1" applyFill="1" applyBorder="1" applyAlignment="1" applyProtection="1">
      <alignment horizontal="center" vertical="center"/>
      <protection hidden="1"/>
    </xf>
    <xf numFmtId="49" fontId="9" fillId="36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36" borderId="17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/>
    </xf>
    <xf numFmtId="3" fontId="11" fillId="34" borderId="18" xfId="71" applyNumberFormat="1" applyFont="1" applyFill="1" applyBorder="1" applyAlignment="1">
      <alignment horizontal="right" vertical="center"/>
    </xf>
    <xf numFmtId="3" fontId="2" fillId="33" borderId="18" xfId="71" applyNumberFormat="1" applyFont="1" applyFill="1" applyBorder="1" applyAlignment="1">
      <alignment horizontal="right" vertical="center"/>
    </xf>
    <xf numFmtId="3" fontId="11" fillId="33" borderId="18" xfId="71" applyNumberFormat="1" applyFont="1" applyFill="1" applyBorder="1" applyAlignment="1">
      <alignment horizontal="right" vertical="center"/>
    </xf>
    <xf numFmtId="206" fontId="11" fillId="34" borderId="10" xfId="0" applyNumberFormat="1" applyFont="1" applyFill="1" applyBorder="1" applyAlignment="1">
      <alignment horizontal="right" vertical="center"/>
    </xf>
    <xf numFmtId="206" fontId="11" fillId="0" borderId="10" xfId="0" applyNumberFormat="1" applyFont="1" applyFill="1" applyBorder="1" applyAlignment="1">
      <alignment horizontal="right" vertical="center"/>
    </xf>
    <xf numFmtId="206" fontId="2" fillId="0" borderId="10" xfId="0" applyNumberFormat="1" applyFont="1" applyFill="1" applyBorder="1" applyAlignment="1">
      <alignment horizontal="right" vertical="center"/>
    </xf>
    <xf numFmtId="206" fontId="2" fillId="0" borderId="10" xfId="0" applyNumberFormat="1" applyFont="1" applyFill="1" applyBorder="1" applyAlignment="1">
      <alignment horizontal="right" vertical="center" wrapText="1"/>
    </xf>
    <xf numFmtId="206" fontId="11" fillId="0" borderId="10" xfId="0" applyNumberFormat="1" applyFont="1" applyFill="1" applyBorder="1" applyAlignment="1">
      <alignment horizontal="right" vertical="center" wrapText="1"/>
    </xf>
    <xf numFmtId="206" fontId="13" fillId="36" borderId="10" xfId="57" applyNumberFormat="1" applyFont="1" applyFill="1" applyBorder="1" applyAlignment="1">
      <alignment horizontal="right" vertical="center"/>
      <protection/>
    </xf>
    <xf numFmtId="206" fontId="11" fillId="34" borderId="10" xfId="57" applyNumberFormat="1" applyFont="1" applyFill="1" applyBorder="1" applyAlignment="1">
      <alignment horizontal="right" vertical="center"/>
      <protection/>
    </xf>
    <xf numFmtId="206" fontId="11" fillId="0" borderId="10" xfId="57" applyNumberFormat="1" applyFont="1" applyBorder="1" applyAlignment="1">
      <alignment horizontal="right" vertical="center"/>
      <protection/>
    </xf>
    <xf numFmtId="206" fontId="2" fillId="0" borderId="10" xfId="57" applyNumberFormat="1" applyFont="1" applyBorder="1" applyAlignment="1">
      <alignment horizontal="right" vertical="center"/>
      <protection/>
    </xf>
    <xf numFmtId="206" fontId="11" fillId="33" borderId="10" xfId="57" applyNumberFormat="1" applyFont="1" applyFill="1" applyBorder="1" applyAlignment="1">
      <alignment horizontal="right" vertical="center"/>
      <protection/>
    </xf>
    <xf numFmtId="206" fontId="11" fillId="34" borderId="10" xfId="57" applyNumberFormat="1" applyFont="1" applyFill="1" applyBorder="1" applyAlignment="1" applyProtection="1">
      <alignment horizontal="right" vertical="center" wrapText="1"/>
      <protection hidden="1"/>
    </xf>
    <xf numFmtId="206" fontId="11" fillId="0" borderId="10" xfId="57" applyNumberFormat="1" applyFont="1" applyFill="1" applyBorder="1" applyAlignment="1" applyProtection="1">
      <alignment horizontal="right" vertical="center" wrapText="1"/>
      <protection hidden="1"/>
    </xf>
    <xf numFmtId="206" fontId="13" fillId="36" borderId="10" xfId="56" applyNumberFormat="1" applyFont="1" applyFill="1" applyBorder="1" applyAlignment="1">
      <alignment horizontal="right" vertical="center"/>
      <protection/>
    </xf>
    <xf numFmtId="206" fontId="11" fillId="34" borderId="10" xfId="56" applyNumberFormat="1" applyFont="1" applyFill="1" applyBorder="1" applyAlignment="1">
      <alignment horizontal="right" vertical="center"/>
      <protection/>
    </xf>
    <xf numFmtId="206" fontId="11" fillId="0" borderId="10" xfId="57" applyNumberFormat="1" applyFont="1" applyFill="1" applyBorder="1" applyAlignment="1">
      <alignment horizontal="right" vertical="center"/>
      <protection/>
    </xf>
    <xf numFmtId="206" fontId="2" fillId="33" borderId="10" xfId="57" applyNumberFormat="1" applyFont="1" applyFill="1" applyBorder="1" applyAlignment="1">
      <alignment horizontal="right" vertical="center"/>
      <protection/>
    </xf>
    <xf numFmtId="206" fontId="11" fillId="36" borderId="16" xfId="71" applyNumberFormat="1" applyFont="1" applyFill="1" applyBorder="1" applyAlignment="1">
      <alignment horizontal="right" vertical="center"/>
    </xf>
    <xf numFmtId="206" fontId="2" fillId="0" borderId="10" xfId="0" applyNumberFormat="1" applyFont="1" applyFill="1" applyBorder="1" applyAlignment="1">
      <alignment horizontal="right" vertical="center" shrinkToFit="1"/>
    </xf>
    <xf numFmtId="4" fontId="2" fillId="0" borderId="10" xfId="57" applyNumberFormat="1" applyFont="1" applyBorder="1" applyAlignment="1">
      <alignment horizontal="right" vertical="center"/>
      <protection/>
    </xf>
    <xf numFmtId="49" fontId="4" fillId="0" borderId="10" xfId="58" applyNumberFormat="1" applyFont="1" applyBorder="1" applyAlignment="1">
      <alignment horizontal="center" vertical="center"/>
      <protection/>
    </xf>
    <xf numFmtId="49" fontId="9" fillId="34" borderId="10" xfId="63" applyNumberFormat="1" applyFont="1" applyFill="1" applyBorder="1" applyAlignment="1">
      <alignment horizontal="center" vertical="center" wrapText="1"/>
      <protection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57" applyNumberFormat="1" applyFont="1" applyFill="1" applyBorder="1" applyAlignment="1" applyProtection="1">
      <alignment horizontal="center" vertical="center" wrapText="1"/>
      <protection hidden="1"/>
    </xf>
    <xf numFmtId="49" fontId="9" fillId="34" borderId="10" xfId="58" applyNumberFormat="1" applyFont="1" applyFill="1" applyBorder="1" applyAlignment="1" applyProtection="1">
      <alignment horizontal="center" vertical="center" wrapText="1"/>
      <protection hidden="1"/>
    </xf>
    <xf numFmtId="206" fontId="13" fillId="36" borderId="17" xfId="0" applyNumberFormat="1" applyFont="1" applyFill="1" applyBorder="1" applyAlignment="1">
      <alignment horizontal="right" vertical="center"/>
    </xf>
    <xf numFmtId="3" fontId="13" fillId="36" borderId="19" xfId="71" applyNumberFormat="1" applyFont="1" applyFill="1" applyBorder="1" applyAlignment="1">
      <alignment horizontal="right" vertical="center"/>
    </xf>
    <xf numFmtId="3" fontId="13" fillId="36" borderId="12" xfId="71" applyNumberFormat="1" applyFont="1" applyFill="1" applyBorder="1" applyAlignment="1">
      <alignment horizontal="right" vertical="center"/>
    </xf>
    <xf numFmtId="49" fontId="11" fillId="34" borderId="10" xfId="53" applyNumberFormat="1" applyFont="1" applyFill="1" applyBorder="1" applyAlignment="1">
      <alignment horizontal="left" vertical="center" wrapText="1" indent="1"/>
      <protection/>
    </xf>
    <xf numFmtId="49" fontId="11" fillId="0" borderId="10" xfId="53" applyNumberFormat="1" applyFont="1" applyBorder="1" applyAlignment="1">
      <alignment horizontal="left" vertical="center" wrapText="1" indent="2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2" fillId="0" borderId="10" xfId="53" applyNumberFormat="1" applyFont="1" applyBorder="1" applyAlignment="1">
      <alignment horizontal="left" vertical="center" wrapText="1" indent="3"/>
      <protection/>
    </xf>
    <xf numFmtId="49" fontId="4" fillId="0" borderId="10" xfId="53" applyNumberFormat="1" applyFont="1" applyBorder="1" applyAlignment="1">
      <alignment horizontal="center" vertical="center"/>
      <protection/>
    </xf>
    <xf numFmtId="215" fontId="2" fillId="0" borderId="10" xfId="0" applyNumberFormat="1" applyFont="1" applyBorder="1" applyAlignment="1">
      <alignment horizontal="left" vertical="center" indent="2"/>
    </xf>
    <xf numFmtId="49" fontId="4" fillId="33" borderId="10" xfId="63" applyNumberFormat="1" applyFont="1" applyFill="1" applyBorder="1" applyAlignment="1">
      <alignment horizontal="center" vertical="center" wrapText="1"/>
      <protection/>
    </xf>
    <xf numFmtId="0" fontId="2" fillId="0" borderId="10" xfId="57" applyNumberFormat="1" applyFont="1" applyFill="1" applyBorder="1" applyAlignment="1" applyProtection="1">
      <alignment horizontal="left" vertical="center" wrapText="1" indent="2"/>
      <protection hidden="1"/>
    </xf>
    <xf numFmtId="206" fontId="13" fillId="36" borderId="16" xfId="0" applyNumberFormat="1" applyFont="1" applyFill="1" applyBorder="1" applyAlignment="1">
      <alignment horizontal="right" vertical="center"/>
    </xf>
    <xf numFmtId="210" fontId="11" fillId="34" borderId="10" xfId="71" applyNumberFormat="1" applyFont="1" applyFill="1" applyBorder="1" applyAlignment="1">
      <alignment horizontal="right" vertical="center"/>
    </xf>
    <xf numFmtId="217" fontId="3" fillId="0" borderId="0" xfId="57" applyNumberFormat="1" applyFont="1" applyAlignment="1">
      <alignment vertical="center"/>
      <protection/>
    </xf>
    <xf numFmtId="0" fontId="2" fillId="0" borderId="10" xfId="62" applyFont="1" applyBorder="1" applyAlignment="1">
      <alignment horizontal="left" vertical="center" wrapText="1" indent="3"/>
      <protection/>
    </xf>
    <xf numFmtId="49" fontId="4" fillId="0" borderId="10" xfId="62" applyNumberFormat="1" applyFont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9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11" fillId="34" borderId="10" xfId="60" applyNumberFormat="1" applyFont="1" applyFill="1" applyBorder="1" applyAlignment="1" applyProtection="1">
      <alignment horizontal="left" vertical="center" wrapText="1" indent="1"/>
      <protection hidden="1"/>
    </xf>
    <xf numFmtId="0" fontId="9" fillId="34" borderId="10" xfId="6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Border="1" applyAlignment="1">
      <alignment horizontal="left" vertical="center" wrapText="1" indent="2"/>
      <protection/>
    </xf>
    <xf numFmtId="0" fontId="11" fillId="34" borderId="10" xfId="53" applyFont="1" applyFill="1" applyBorder="1" applyAlignment="1">
      <alignment horizontal="left" vertical="center" wrapText="1" indent="1"/>
      <protection/>
    </xf>
    <xf numFmtId="0" fontId="2" fillId="33" borderId="10" xfId="53" applyFont="1" applyFill="1" applyBorder="1" applyAlignment="1">
      <alignment horizontal="left" indent="2"/>
      <protection/>
    </xf>
    <xf numFmtId="49" fontId="4" fillId="33" borderId="10" xfId="53" applyNumberFormat="1" applyFont="1" applyFill="1" applyBorder="1" applyAlignment="1">
      <alignment horizontal="center" vertical="center"/>
      <protection/>
    </xf>
    <xf numFmtId="49" fontId="18" fillId="34" borderId="10" xfId="62" applyNumberFormat="1" applyFont="1" applyFill="1" applyBorder="1" applyAlignment="1">
      <alignment horizontal="center" vertical="center"/>
      <protection/>
    </xf>
    <xf numFmtId="49" fontId="18" fillId="0" borderId="10" xfId="62" applyNumberFormat="1" applyFont="1" applyBorder="1" applyAlignment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 locked="0"/>
    </xf>
    <xf numFmtId="49" fontId="18" fillId="34" borderId="10" xfId="58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/>
      <protection locked="0"/>
    </xf>
    <xf numFmtId="206" fontId="3" fillId="0" borderId="0" xfId="57" applyNumberFormat="1" applyFont="1" applyAlignment="1">
      <alignment vertical="center"/>
      <protection/>
    </xf>
    <xf numFmtId="206" fontId="2" fillId="0" borderId="10" xfId="0" applyNumberFormat="1" applyFont="1" applyBorder="1" applyAlignment="1">
      <alignment horizontal="right" vertical="center"/>
    </xf>
    <xf numFmtId="49" fontId="9" fillId="34" borderId="10" xfId="53" applyNumberFormat="1" applyFont="1" applyFill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9" fillId="0" borderId="10" xfId="57" applyNumberFormat="1" applyFont="1" applyFill="1" applyBorder="1" applyAlignment="1" applyProtection="1">
      <alignment horizontal="center" vertical="center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12" xfId="55"/>
    <cellStyle name="Обычный_Tmp14" xfId="56"/>
    <cellStyle name="Обычный_Tmp16" xfId="57"/>
    <cellStyle name="Обычный_Tmp18" xfId="58"/>
    <cellStyle name="Обычный_Tmp3" xfId="59"/>
    <cellStyle name="Обычный_Tmp6" xfId="60"/>
    <cellStyle name="Обычный_Анализ на 01.04.06" xfId="61"/>
    <cellStyle name="Обычный_Новая Игирма" xfId="62"/>
    <cellStyle name="Обычный_ПРОГНОЗ ДОХОДОВ на 2007 год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3"/>
  <sheetViews>
    <sheetView tabSelected="1" view="pageBreakPreview" zoomScaleSheetLayoutView="100" zoomScalePageLayoutView="0" workbookViewId="0" topLeftCell="A54">
      <selection activeCell="J151" sqref="J151"/>
    </sheetView>
  </sheetViews>
  <sheetFormatPr defaultColWidth="9.140625" defaultRowHeight="12.75"/>
  <cols>
    <col min="1" max="1" width="104.421875" style="2" customWidth="1"/>
    <col min="2" max="2" width="24.7109375" style="2" customWidth="1"/>
    <col min="3" max="5" width="11.8515625" style="2" customWidth="1"/>
    <col min="6" max="16384" width="9.140625" style="2" customWidth="1"/>
  </cols>
  <sheetData>
    <row r="1" spans="1:5" ht="13.5" customHeight="1">
      <c r="A1" s="3"/>
      <c r="B1" s="3"/>
      <c r="C1" s="1"/>
      <c r="D1" s="1"/>
      <c r="E1" s="1"/>
    </row>
    <row r="2" spans="1:17" ht="20.25">
      <c r="A2" s="148" t="s">
        <v>296</v>
      </c>
      <c r="B2" s="148"/>
      <c r="C2" s="148"/>
      <c r="D2" s="148"/>
      <c r="E2" s="14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0.5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5" ht="14.25" customHeight="1">
      <c r="A4" s="6"/>
      <c r="B4" s="6"/>
      <c r="D4" s="7"/>
      <c r="E4" s="22" t="s">
        <v>0</v>
      </c>
    </row>
    <row r="5" spans="1:5" s="8" customFormat="1" ht="13.5" customHeight="1">
      <c r="A5" s="149" t="s">
        <v>1</v>
      </c>
      <c r="B5" s="149" t="s">
        <v>2</v>
      </c>
      <c r="C5" s="147" t="s">
        <v>50</v>
      </c>
      <c r="D5" s="147" t="s">
        <v>51</v>
      </c>
      <c r="E5" s="147" t="s">
        <v>37</v>
      </c>
    </row>
    <row r="6" spans="1:5" s="8" customFormat="1" ht="45" customHeight="1">
      <c r="A6" s="149"/>
      <c r="B6" s="149"/>
      <c r="C6" s="147"/>
      <c r="D6" s="147"/>
      <c r="E6" s="147"/>
    </row>
    <row r="7" spans="1:5" s="9" customFormat="1" ht="17.25" customHeight="1">
      <c r="A7" s="28" t="s">
        <v>3</v>
      </c>
      <c r="B7" s="75" t="s">
        <v>250</v>
      </c>
      <c r="C7" s="94">
        <f>C8+C12+C18+C20+C26+C29+C32+C38</f>
        <v>1719.4</v>
      </c>
      <c r="D7" s="94">
        <f>D8+D12+D18+D20+D26+D29+D32+D38</f>
        <v>1719.4</v>
      </c>
      <c r="E7" s="29">
        <f>D7/C7*100</f>
        <v>100</v>
      </c>
    </row>
    <row r="8" spans="1:5" s="9" customFormat="1" ht="17.25" customHeight="1">
      <c r="A8" s="30" t="s">
        <v>4</v>
      </c>
      <c r="B8" s="76" t="s">
        <v>251</v>
      </c>
      <c r="C8" s="95">
        <f>C9</f>
        <v>186.8</v>
      </c>
      <c r="D8" s="95">
        <f>D9</f>
        <v>186.8</v>
      </c>
      <c r="E8" s="31">
        <f>D8/C8*100</f>
        <v>100</v>
      </c>
    </row>
    <row r="9" spans="1:5" ht="14.25" customHeight="1">
      <c r="A9" s="123" t="s">
        <v>5</v>
      </c>
      <c r="B9" s="14" t="s">
        <v>286</v>
      </c>
      <c r="C9" s="97">
        <v>186.8</v>
      </c>
      <c r="D9" s="97">
        <v>186.8</v>
      </c>
      <c r="E9" s="35">
        <f>D9/C9*100</f>
        <v>100</v>
      </c>
    </row>
    <row r="10" spans="1:5" ht="38.25" hidden="1">
      <c r="A10" s="34" t="s">
        <v>35</v>
      </c>
      <c r="B10" s="10" t="s">
        <v>297</v>
      </c>
      <c r="C10" s="97">
        <v>0</v>
      </c>
      <c r="D10" s="97">
        <v>0</v>
      </c>
      <c r="E10" s="35" t="e">
        <f>D10/C10*100</f>
        <v>#DIV/0!</v>
      </c>
    </row>
    <row r="11" spans="1:5" ht="25.5" hidden="1">
      <c r="A11" s="36" t="s">
        <v>6</v>
      </c>
      <c r="B11" s="10" t="s">
        <v>7</v>
      </c>
      <c r="C11" s="97"/>
      <c r="D11" s="97"/>
      <c r="E11" s="35"/>
    </row>
    <row r="12" spans="1:5" ht="25.5">
      <c r="A12" s="37" t="s">
        <v>8</v>
      </c>
      <c r="B12" s="109" t="s">
        <v>252</v>
      </c>
      <c r="C12" s="95">
        <f>C13</f>
        <v>439.1</v>
      </c>
      <c r="D12" s="95">
        <f>D13</f>
        <v>439.1</v>
      </c>
      <c r="E12" s="31">
        <f aca="true" t="shared" si="0" ref="E12:E31">D12/C12*100</f>
        <v>100</v>
      </c>
    </row>
    <row r="13" spans="1:5" s="11" customFormat="1" ht="24">
      <c r="A13" s="121" t="s">
        <v>9</v>
      </c>
      <c r="B13" s="122" t="s">
        <v>253</v>
      </c>
      <c r="C13" s="104">
        <v>439.1</v>
      </c>
      <c r="D13" s="104">
        <v>439.1</v>
      </c>
      <c r="E13" s="35">
        <f t="shared" si="0"/>
        <v>100</v>
      </c>
    </row>
    <row r="14" spans="1:5" ht="38.25" hidden="1">
      <c r="A14" s="34" t="s">
        <v>10</v>
      </c>
      <c r="B14" s="12" t="s">
        <v>298</v>
      </c>
      <c r="C14" s="107">
        <v>0</v>
      </c>
      <c r="D14" s="107">
        <v>0</v>
      </c>
      <c r="E14" s="35" t="e">
        <f t="shared" si="0"/>
        <v>#DIV/0!</v>
      </c>
    </row>
    <row r="15" spans="1:5" ht="38.25" hidden="1">
      <c r="A15" s="34" t="s">
        <v>36</v>
      </c>
      <c r="B15" s="12" t="s">
        <v>299</v>
      </c>
      <c r="C15" s="107">
        <v>0</v>
      </c>
      <c r="D15" s="107">
        <v>0</v>
      </c>
      <c r="E15" s="35" t="e">
        <f t="shared" si="0"/>
        <v>#DIV/0!</v>
      </c>
    </row>
    <row r="16" spans="1:5" ht="38.25" hidden="1">
      <c r="A16" s="34" t="s">
        <v>11</v>
      </c>
      <c r="B16" s="12" t="s">
        <v>300</v>
      </c>
      <c r="C16" s="107">
        <v>0</v>
      </c>
      <c r="D16" s="107">
        <v>0</v>
      </c>
      <c r="E16" s="35" t="e">
        <f t="shared" si="0"/>
        <v>#DIV/0!</v>
      </c>
    </row>
    <row r="17" spans="1:5" ht="38.25" hidden="1">
      <c r="A17" s="34" t="s">
        <v>12</v>
      </c>
      <c r="B17" s="12" t="s">
        <v>13</v>
      </c>
      <c r="C17" s="97"/>
      <c r="D17" s="97"/>
      <c r="E17" s="35">
        <v>0</v>
      </c>
    </row>
    <row r="18" spans="1:5" ht="13.5" customHeight="1" hidden="1">
      <c r="A18" s="38" t="s">
        <v>14</v>
      </c>
      <c r="B18" s="110" t="s">
        <v>265</v>
      </c>
      <c r="C18" s="99">
        <f>C19</f>
        <v>0</v>
      </c>
      <c r="D18" s="99">
        <f>D19</f>
        <v>0</v>
      </c>
      <c r="E18" s="31" t="e">
        <f t="shared" si="0"/>
        <v>#DIV/0!</v>
      </c>
    </row>
    <row r="19" spans="1:5" ht="13.5" customHeight="1" hidden="1">
      <c r="A19" s="36" t="s">
        <v>15</v>
      </c>
      <c r="B19" s="13" t="s">
        <v>266</v>
      </c>
      <c r="C19" s="97">
        <v>0</v>
      </c>
      <c r="D19" s="97">
        <v>0</v>
      </c>
      <c r="E19" s="35" t="e">
        <f t="shared" si="0"/>
        <v>#DIV/0!</v>
      </c>
    </row>
    <row r="20" spans="1:5" s="9" customFormat="1" ht="14.25" customHeight="1">
      <c r="A20" s="30" t="s">
        <v>16</v>
      </c>
      <c r="B20" s="111" t="s">
        <v>254</v>
      </c>
      <c r="C20" s="95">
        <f>C21+C23</f>
        <v>2</v>
      </c>
      <c r="D20" s="95">
        <f>D21+D23</f>
        <v>2</v>
      </c>
      <c r="E20" s="31">
        <f t="shared" si="0"/>
        <v>100</v>
      </c>
    </row>
    <row r="21" spans="1:5" ht="12" customHeight="1" hidden="1">
      <c r="A21" s="123" t="s">
        <v>17</v>
      </c>
      <c r="B21" s="14" t="s">
        <v>255</v>
      </c>
      <c r="C21" s="97">
        <v>0</v>
      </c>
      <c r="D21" s="97">
        <v>0</v>
      </c>
      <c r="E21" s="35" t="e">
        <f t="shared" si="0"/>
        <v>#DIV/0!</v>
      </c>
    </row>
    <row r="22" spans="1:5" ht="25.5" hidden="1">
      <c r="A22" s="34" t="s">
        <v>234</v>
      </c>
      <c r="B22" s="14" t="s">
        <v>301</v>
      </c>
      <c r="C22" s="97">
        <v>0</v>
      </c>
      <c r="D22" s="97">
        <v>0</v>
      </c>
      <c r="E22" s="35" t="e">
        <f t="shared" si="0"/>
        <v>#DIV/0!</v>
      </c>
    </row>
    <row r="23" spans="1:5" ht="12" customHeight="1">
      <c r="A23" s="123" t="s">
        <v>18</v>
      </c>
      <c r="B23" s="14" t="s">
        <v>287</v>
      </c>
      <c r="C23" s="97">
        <v>2</v>
      </c>
      <c r="D23" s="97">
        <v>2</v>
      </c>
      <c r="E23" s="35">
        <f t="shared" si="0"/>
        <v>100</v>
      </c>
    </row>
    <row r="24" spans="1:5" ht="13.5" hidden="1">
      <c r="A24" s="71" t="s">
        <v>235</v>
      </c>
      <c r="B24" s="14" t="s">
        <v>256</v>
      </c>
      <c r="C24" s="97">
        <v>0</v>
      </c>
      <c r="D24" s="97">
        <v>0</v>
      </c>
      <c r="E24" s="35" t="e">
        <f t="shared" si="0"/>
        <v>#DIV/0!</v>
      </c>
    </row>
    <row r="25" spans="1:5" ht="25.5" hidden="1">
      <c r="A25" s="71" t="s">
        <v>236</v>
      </c>
      <c r="B25" s="108" t="s">
        <v>257</v>
      </c>
      <c r="C25" s="97">
        <v>0</v>
      </c>
      <c r="D25" s="97">
        <v>0</v>
      </c>
      <c r="E25" s="35" t="e">
        <f t="shared" si="0"/>
        <v>#DIV/0!</v>
      </c>
    </row>
    <row r="26" spans="1:5" ht="13.5" hidden="1">
      <c r="A26" s="39" t="s">
        <v>19</v>
      </c>
      <c r="B26" s="15" t="s">
        <v>258</v>
      </c>
      <c r="C26" s="99">
        <f>C27</f>
        <v>0</v>
      </c>
      <c r="D26" s="99">
        <f>D27</f>
        <v>0</v>
      </c>
      <c r="E26" s="31" t="e">
        <f t="shared" si="0"/>
        <v>#DIV/0!</v>
      </c>
    </row>
    <row r="27" spans="1:5" ht="25.5" hidden="1">
      <c r="A27" s="40" t="s">
        <v>20</v>
      </c>
      <c r="B27" s="16" t="s">
        <v>259</v>
      </c>
      <c r="C27" s="100">
        <f>C28</f>
        <v>0</v>
      </c>
      <c r="D27" s="100">
        <f>D28</f>
        <v>0</v>
      </c>
      <c r="E27" s="33" t="e">
        <f t="shared" si="0"/>
        <v>#DIV/0!</v>
      </c>
    </row>
    <row r="28" spans="1:5" ht="31.5" customHeight="1" hidden="1">
      <c r="A28" s="127" t="s">
        <v>20</v>
      </c>
      <c r="B28" s="128" t="s">
        <v>259</v>
      </c>
      <c r="C28" s="97">
        <v>0</v>
      </c>
      <c r="D28" s="97">
        <v>0</v>
      </c>
      <c r="E28" s="35" t="e">
        <f t="shared" si="0"/>
        <v>#DIV/0!</v>
      </c>
    </row>
    <row r="29" spans="1:5" ht="25.5">
      <c r="A29" s="133" t="s">
        <v>260</v>
      </c>
      <c r="B29" s="134" t="s">
        <v>261</v>
      </c>
      <c r="C29" s="21">
        <f>C30</f>
        <v>1091.5</v>
      </c>
      <c r="D29" s="21">
        <f>D30</f>
        <v>1091.5</v>
      </c>
      <c r="E29" s="31">
        <f t="shared" si="0"/>
        <v>100</v>
      </c>
    </row>
    <row r="30" spans="1:5" ht="41.25" customHeight="1">
      <c r="A30" s="41" t="s">
        <v>262</v>
      </c>
      <c r="B30" s="17" t="s">
        <v>263</v>
      </c>
      <c r="C30" s="96">
        <f>C31</f>
        <v>1091.5</v>
      </c>
      <c r="D30" s="96">
        <f>D31</f>
        <v>1091.5</v>
      </c>
      <c r="E30" s="33">
        <f t="shared" si="0"/>
        <v>100</v>
      </c>
    </row>
    <row r="31" spans="1:5" ht="41.25" customHeight="1">
      <c r="A31" s="135" t="s">
        <v>262</v>
      </c>
      <c r="B31" s="120" t="s">
        <v>263</v>
      </c>
      <c r="C31" s="97">
        <v>1091.5</v>
      </c>
      <c r="D31" s="97">
        <v>1091.5</v>
      </c>
      <c r="E31" s="35">
        <f t="shared" si="0"/>
        <v>100</v>
      </c>
    </row>
    <row r="32" spans="1:5" ht="13.5" hidden="1">
      <c r="A32" s="136" t="s">
        <v>21</v>
      </c>
      <c r="B32" s="112" t="s">
        <v>264</v>
      </c>
      <c r="C32" s="95">
        <f>C33+C34</f>
        <v>0</v>
      </c>
      <c r="D32" s="95">
        <f>D33+D34</f>
        <v>0</v>
      </c>
      <c r="E32" s="31" t="e">
        <f aca="true" t="shared" si="1" ref="E32:E40">D32/C32*100</f>
        <v>#DIV/0!</v>
      </c>
    </row>
    <row r="33" spans="1:5" ht="13.5" hidden="1">
      <c r="A33" s="137" t="s">
        <v>292</v>
      </c>
      <c r="B33" s="138" t="s">
        <v>293</v>
      </c>
      <c r="C33" s="98"/>
      <c r="D33" s="98"/>
      <c r="E33" s="33" t="e">
        <f t="shared" si="1"/>
        <v>#DIV/0!</v>
      </c>
    </row>
    <row r="34" spans="1:5" ht="13.5" hidden="1">
      <c r="A34" s="137" t="s">
        <v>294</v>
      </c>
      <c r="B34" s="138" t="s">
        <v>295</v>
      </c>
      <c r="C34" s="97">
        <v>0</v>
      </c>
      <c r="D34" s="97">
        <v>0</v>
      </c>
      <c r="E34" s="35" t="e">
        <f t="shared" si="1"/>
        <v>#DIV/0!</v>
      </c>
    </row>
    <row r="35" spans="1:5" ht="13.5" hidden="1">
      <c r="A35" s="43" t="s">
        <v>22</v>
      </c>
      <c r="B35" s="139" t="s">
        <v>23</v>
      </c>
      <c r="C35" s="95">
        <f>C36</f>
        <v>0</v>
      </c>
      <c r="D35" s="95">
        <f>D36</f>
        <v>0</v>
      </c>
      <c r="E35" s="31" t="e">
        <f t="shared" si="1"/>
        <v>#DIV/0!</v>
      </c>
    </row>
    <row r="36" spans="1:5" ht="25.5" hidden="1">
      <c r="A36" s="40" t="s">
        <v>24</v>
      </c>
      <c r="B36" s="140" t="s">
        <v>25</v>
      </c>
      <c r="C36" s="98">
        <f>C37</f>
        <v>0</v>
      </c>
      <c r="D36" s="98">
        <f>D37</f>
        <v>0</v>
      </c>
      <c r="E36" s="33" t="e">
        <f t="shared" si="1"/>
        <v>#DIV/0!</v>
      </c>
    </row>
    <row r="37" spans="1:5" ht="25.5" hidden="1">
      <c r="A37" s="34" t="s">
        <v>26</v>
      </c>
      <c r="B37" s="141" t="s">
        <v>27</v>
      </c>
      <c r="C37" s="104"/>
      <c r="D37" s="104"/>
      <c r="E37" s="35" t="e">
        <f t="shared" si="1"/>
        <v>#DIV/0!</v>
      </c>
    </row>
    <row r="38" spans="1:5" ht="13.5" hidden="1">
      <c r="A38" s="74" t="s">
        <v>249</v>
      </c>
      <c r="B38" s="142" t="s">
        <v>267</v>
      </c>
      <c r="C38" s="95">
        <v>0</v>
      </c>
      <c r="D38" s="95">
        <v>0</v>
      </c>
      <c r="E38" s="31" t="e">
        <f>D38/C38*100</f>
        <v>#DIV/0!</v>
      </c>
    </row>
    <row r="39" spans="1:5" ht="25.5" hidden="1">
      <c r="A39" s="73" t="s">
        <v>246</v>
      </c>
      <c r="B39" s="143" t="s">
        <v>248</v>
      </c>
      <c r="C39" s="98">
        <f>C40</f>
        <v>0</v>
      </c>
      <c r="D39" s="98">
        <f>D40</f>
        <v>0</v>
      </c>
      <c r="E39" s="33" t="e">
        <f t="shared" si="1"/>
        <v>#DIV/0!</v>
      </c>
    </row>
    <row r="40" spans="1:5" ht="25.5" hidden="1">
      <c r="A40" s="34" t="s">
        <v>247</v>
      </c>
      <c r="B40" s="141" t="s">
        <v>248</v>
      </c>
      <c r="C40" s="104">
        <v>0</v>
      </c>
      <c r="D40" s="104">
        <v>0</v>
      </c>
      <c r="E40" s="35" t="e">
        <f t="shared" si="1"/>
        <v>#DIV/0!</v>
      </c>
    </row>
    <row r="41" spans="1:5" ht="24">
      <c r="A41" s="28" t="s">
        <v>28</v>
      </c>
      <c r="B41" s="75" t="s">
        <v>268</v>
      </c>
      <c r="C41" s="101">
        <f>C42</f>
        <v>6541.3</v>
      </c>
      <c r="D41" s="101">
        <f>D42</f>
        <v>6541.3</v>
      </c>
      <c r="E41" s="29">
        <f aca="true" t="shared" si="2" ref="E41:E63">D41/C41*100</f>
        <v>100</v>
      </c>
    </row>
    <row r="42" spans="1:5" ht="28.5">
      <c r="A42" s="44" t="s">
        <v>29</v>
      </c>
      <c r="B42" s="76" t="s">
        <v>269</v>
      </c>
      <c r="C42" s="102">
        <f>SUM(C43,C48,C53)+C58+C61+C64</f>
        <v>6541.3</v>
      </c>
      <c r="D42" s="102">
        <f>SUM(D43,D48,D53)+D58+D61+D64</f>
        <v>6541.3</v>
      </c>
      <c r="E42" s="31">
        <f t="shared" si="2"/>
        <v>100</v>
      </c>
    </row>
    <row r="43" spans="1:5" ht="24">
      <c r="A43" s="30" t="s">
        <v>288</v>
      </c>
      <c r="B43" s="76" t="s">
        <v>284</v>
      </c>
      <c r="C43" s="95">
        <f>SUM(C44)+C46</f>
        <v>5173.3</v>
      </c>
      <c r="D43" s="95">
        <f>SUM(D44)+D46</f>
        <v>5173.3</v>
      </c>
      <c r="E43" s="31">
        <f t="shared" si="2"/>
        <v>100</v>
      </c>
    </row>
    <row r="44" spans="1:5" ht="15.75" customHeight="1">
      <c r="A44" s="32" t="s">
        <v>30</v>
      </c>
      <c r="B44" s="19" t="s">
        <v>285</v>
      </c>
      <c r="C44" s="96">
        <f>C45</f>
        <v>3175.8</v>
      </c>
      <c r="D44" s="96">
        <f>D45</f>
        <v>3175.8</v>
      </c>
      <c r="E44" s="33">
        <f t="shared" si="2"/>
        <v>100</v>
      </c>
    </row>
    <row r="45" spans="1:5" ht="15.75" customHeight="1">
      <c r="A45" s="45" t="s">
        <v>237</v>
      </c>
      <c r="B45" s="10" t="s">
        <v>302</v>
      </c>
      <c r="C45" s="97">
        <v>3175.8</v>
      </c>
      <c r="D45" s="97">
        <v>3175.8</v>
      </c>
      <c r="E45" s="35">
        <f t="shared" si="2"/>
        <v>100</v>
      </c>
    </row>
    <row r="46" spans="1:5" ht="24">
      <c r="A46" s="46" t="s">
        <v>48</v>
      </c>
      <c r="B46" s="131" t="s">
        <v>291</v>
      </c>
      <c r="C46" s="96">
        <f>C47</f>
        <v>1997.5</v>
      </c>
      <c r="D46" s="96">
        <f>D47</f>
        <v>1997.5</v>
      </c>
      <c r="E46" s="33">
        <f t="shared" si="2"/>
        <v>100</v>
      </c>
    </row>
    <row r="47" spans="1:5" ht="24">
      <c r="A47" s="26" t="s">
        <v>49</v>
      </c>
      <c r="B47" s="132" t="s">
        <v>303</v>
      </c>
      <c r="C47" s="97">
        <v>1997.5</v>
      </c>
      <c r="D47" s="97">
        <v>1997.5</v>
      </c>
      <c r="E47" s="35">
        <f t="shared" si="2"/>
        <v>100</v>
      </c>
    </row>
    <row r="48" spans="1:5" ht="17.25" customHeight="1">
      <c r="A48" s="42" t="s">
        <v>289</v>
      </c>
      <c r="B48" s="77" t="s">
        <v>275</v>
      </c>
      <c r="C48" s="95">
        <f>C49+C51</f>
        <v>1090</v>
      </c>
      <c r="D48" s="95">
        <f>D49+D51</f>
        <v>1090</v>
      </c>
      <c r="E48" s="31">
        <f t="shared" si="2"/>
        <v>100</v>
      </c>
    </row>
    <row r="49" spans="1:5" ht="33" customHeight="1" hidden="1">
      <c r="A49" s="47" t="s">
        <v>278</v>
      </c>
      <c r="B49" s="18" t="s">
        <v>276</v>
      </c>
      <c r="C49" s="98">
        <f>SUM(C50)</f>
        <v>0</v>
      </c>
      <c r="D49" s="98">
        <f>SUM(D50)</f>
        <v>0</v>
      </c>
      <c r="E49" s="33" t="e">
        <f>D49/C49*100</f>
        <v>#DIV/0!</v>
      </c>
    </row>
    <row r="50" spans="1:5" ht="30.75" customHeight="1" hidden="1">
      <c r="A50" s="45" t="s">
        <v>279</v>
      </c>
      <c r="B50" s="10" t="s">
        <v>277</v>
      </c>
      <c r="C50" s="97">
        <v>0</v>
      </c>
      <c r="D50" s="97">
        <v>0</v>
      </c>
      <c r="E50" s="35" t="e">
        <f>D50/C50*100</f>
        <v>#DIV/0!</v>
      </c>
    </row>
    <row r="51" spans="1:5" ht="13.5">
      <c r="A51" s="47" t="s">
        <v>31</v>
      </c>
      <c r="B51" s="129" t="s">
        <v>304</v>
      </c>
      <c r="C51" s="98">
        <f>SUM(C52)</f>
        <v>1090</v>
      </c>
      <c r="D51" s="98">
        <f>SUM(D52)</f>
        <v>1090</v>
      </c>
      <c r="E51" s="33">
        <f t="shared" si="2"/>
        <v>100</v>
      </c>
    </row>
    <row r="52" spans="1:5" ht="13.5">
      <c r="A52" s="45" t="s">
        <v>238</v>
      </c>
      <c r="B52" s="130" t="s">
        <v>305</v>
      </c>
      <c r="C52" s="97">
        <v>1090</v>
      </c>
      <c r="D52" s="97">
        <v>1090</v>
      </c>
      <c r="E52" s="35">
        <f t="shared" si="2"/>
        <v>100</v>
      </c>
    </row>
    <row r="53" spans="1:5" ht="24">
      <c r="A53" s="42" t="s">
        <v>290</v>
      </c>
      <c r="B53" s="78" t="s">
        <v>274</v>
      </c>
      <c r="C53" s="95">
        <f>SUM(C54)+C56</f>
        <v>78</v>
      </c>
      <c r="D53" s="95">
        <f>SUM(D54)+D56</f>
        <v>78</v>
      </c>
      <c r="E53" s="31">
        <f t="shared" si="2"/>
        <v>100</v>
      </c>
    </row>
    <row r="54" spans="1:5" ht="25.5">
      <c r="A54" s="48" t="s">
        <v>32</v>
      </c>
      <c r="B54" s="17" t="s">
        <v>272</v>
      </c>
      <c r="C54" s="103">
        <f>SUM(C55)</f>
        <v>77.3</v>
      </c>
      <c r="D54" s="103">
        <f>SUM(D55)</f>
        <v>77.3</v>
      </c>
      <c r="E54" s="33">
        <f t="shared" si="2"/>
        <v>100</v>
      </c>
    </row>
    <row r="55" spans="1:5" ht="25.5">
      <c r="A55" s="45" t="s">
        <v>239</v>
      </c>
      <c r="B55" s="10" t="s">
        <v>306</v>
      </c>
      <c r="C55" s="97">
        <v>77.3</v>
      </c>
      <c r="D55" s="97">
        <v>77.3</v>
      </c>
      <c r="E55" s="35">
        <f t="shared" si="2"/>
        <v>100</v>
      </c>
    </row>
    <row r="56" spans="1:5" ht="13.5">
      <c r="A56" s="41" t="s">
        <v>33</v>
      </c>
      <c r="B56" s="17" t="s">
        <v>273</v>
      </c>
      <c r="C56" s="96">
        <f>C57</f>
        <v>0.7</v>
      </c>
      <c r="D56" s="96">
        <f>D57</f>
        <v>0.7</v>
      </c>
      <c r="E56" s="33">
        <f t="shared" si="2"/>
        <v>100</v>
      </c>
    </row>
    <row r="57" spans="1:5" ht="17.25" customHeight="1">
      <c r="A57" s="45" t="s">
        <v>240</v>
      </c>
      <c r="B57" s="10" t="s">
        <v>307</v>
      </c>
      <c r="C57" s="97">
        <v>0.7</v>
      </c>
      <c r="D57" s="97">
        <v>0.7</v>
      </c>
      <c r="E57" s="35">
        <f t="shared" si="2"/>
        <v>100</v>
      </c>
    </row>
    <row r="58" spans="1:5" ht="13.5">
      <c r="A58" s="116" t="s">
        <v>280</v>
      </c>
      <c r="B58" s="146" t="s">
        <v>281</v>
      </c>
      <c r="C58" s="95">
        <f>C59</f>
        <v>200</v>
      </c>
      <c r="D58" s="95">
        <f>D59</f>
        <v>200</v>
      </c>
      <c r="E58" s="31">
        <f t="shared" si="2"/>
        <v>100</v>
      </c>
    </row>
    <row r="59" spans="1:5" ht="13.5">
      <c r="A59" s="117" t="s">
        <v>282</v>
      </c>
      <c r="B59" s="118" t="s">
        <v>283</v>
      </c>
      <c r="C59" s="96">
        <f>C60</f>
        <v>200</v>
      </c>
      <c r="D59" s="96">
        <f>D60</f>
        <v>200</v>
      </c>
      <c r="E59" s="35">
        <f t="shared" si="2"/>
        <v>100</v>
      </c>
    </row>
    <row r="60" spans="1:5" ht="13.5">
      <c r="A60" s="119" t="s">
        <v>282</v>
      </c>
      <c r="B60" s="120" t="s">
        <v>308</v>
      </c>
      <c r="C60" s="97">
        <v>200</v>
      </c>
      <c r="D60" s="97">
        <v>200</v>
      </c>
      <c r="E60" s="35">
        <f t="shared" si="2"/>
        <v>100</v>
      </c>
    </row>
    <row r="61" spans="1:5" s="11" customFormat="1" ht="42.75" customHeight="1" hidden="1">
      <c r="A61" s="49" t="s">
        <v>38</v>
      </c>
      <c r="B61" s="79" t="s">
        <v>41</v>
      </c>
      <c r="C61" s="95">
        <f>C62</f>
        <v>0</v>
      </c>
      <c r="D61" s="95">
        <f>D62</f>
        <v>0</v>
      </c>
      <c r="E61" s="21" t="e">
        <f>E62</f>
        <v>#DIV/0!</v>
      </c>
    </row>
    <row r="62" spans="1:5" s="11" customFormat="1" ht="24" hidden="1">
      <c r="A62" s="27" t="s">
        <v>39</v>
      </c>
      <c r="B62" s="23" t="s">
        <v>42</v>
      </c>
      <c r="C62" s="98">
        <f>C63</f>
        <v>0</v>
      </c>
      <c r="D62" s="98">
        <f>D63</f>
        <v>0</v>
      </c>
      <c r="E62" s="50" t="e">
        <f t="shared" si="2"/>
        <v>#DIV/0!</v>
      </c>
    </row>
    <row r="63" spans="1:5" s="25" customFormat="1" ht="25.5" hidden="1">
      <c r="A63" s="26" t="s">
        <v>40</v>
      </c>
      <c r="B63" s="24" t="s">
        <v>43</v>
      </c>
      <c r="C63" s="104"/>
      <c r="D63" s="104"/>
      <c r="E63" s="51" t="e">
        <f t="shared" si="2"/>
        <v>#DIV/0!</v>
      </c>
    </row>
    <row r="64" spans="1:5" s="25" customFormat="1" ht="28.5" hidden="1">
      <c r="A64" s="49" t="s">
        <v>44</v>
      </c>
      <c r="B64" s="79" t="s">
        <v>46</v>
      </c>
      <c r="C64" s="95">
        <f>C65</f>
        <v>0</v>
      </c>
      <c r="D64" s="95">
        <f>D65</f>
        <v>0</v>
      </c>
      <c r="E64" s="31"/>
    </row>
    <row r="65" spans="1:5" s="25" customFormat="1" ht="25.5" hidden="1">
      <c r="A65" s="26" t="s">
        <v>45</v>
      </c>
      <c r="B65" s="24" t="s">
        <v>47</v>
      </c>
      <c r="C65" s="104"/>
      <c r="D65" s="104"/>
      <c r="E65" s="51">
        <v>0</v>
      </c>
    </row>
    <row r="66" spans="1:5" s="20" customFormat="1" ht="18.75" customHeight="1" thickBot="1">
      <c r="A66" s="52" t="s">
        <v>34</v>
      </c>
      <c r="B66" s="80"/>
      <c r="C66" s="94">
        <f>C41+C7</f>
        <v>8260.7</v>
      </c>
      <c r="D66" s="94">
        <f>D41+D7</f>
        <v>8260.7</v>
      </c>
      <c r="E66" s="29">
        <f>D66/C66*100</f>
        <v>100</v>
      </c>
    </row>
    <row r="67" spans="1:5" ht="19.5" customHeight="1">
      <c r="A67" s="53" t="s">
        <v>52</v>
      </c>
      <c r="B67" s="81"/>
      <c r="C67" s="105"/>
      <c r="D67" s="105"/>
      <c r="E67" s="54">
        <f aca="true" t="shared" si="3" ref="E67:E130">IF(C67=0,"",(D67/C67*100))</f>
      </c>
    </row>
    <row r="68" spans="1:5" ht="14.25" customHeight="1">
      <c r="A68" s="55" t="s">
        <v>53</v>
      </c>
      <c r="B68" s="77" t="s">
        <v>54</v>
      </c>
      <c r="C68" s="89">
        <f>SUM(C69:C77)</f>
        <v>5470.5</v>
      </c>
      <c r="D68" s="89">
        <f>SUM(D69:D77)</f>
        <v>5469.5</v>
      </c>
      <c r="E68" s="86">
        <f t="shared" si="3"/>
        <v>99.981720135271</v>
      </c>
    </row>
    <row r="69" spans="1:5" ht="13.5">
      <c r="A69" s="56" t="s">
        <v>55</v>
      </c>
      <c r="B69" s="82" t="s">
        <v>56</v>
      </c>
      <c r="C69" s="106">
        <v>663.2</v>
      </c>
      <c r="D69" s="106">
        <v>663.2</v>
      </c>
      <c r="E69" s="87">
        <f t="shared" si="3"/>
        <v>100</v>
      </c>
    </row>
    <row r="70" spans="1:5" ht="25.5">
      <c r="A70" s="56" t="s">
        <v>57</v>
      </c>
      <c r="B70" s="82" t="s">
        <v>58</v>
      </c>
      <c r="C70" s="106">
        <v>364.1</v>
      </c>
      <c r="D70" s="106">
        <v>364.1</v>
      </c>
      <c r="E70" s="87">
        <f t="shared" si="3"/>
        <v>100</v>
      </c>
    </row>
    <row r="71" spans="1:5" ht="25.5">
      <c r="A71" s="56" t="s">
        <v>59</v>
      </c>
      <c r="B71" s="82" t="s">
        <v>60</v>
      </c>
      <c r="C71" s="106">
        <v>3390.7</v>
      </c>
      <c r="D71" s="106">
        <v>3390.7</v>
      </c>
      <c r="E71" s="87">
        <f t="shared" si="3"/>
        <v>100</v>
      </c>
    </row>
    <row r="72" spans="1:5" ht="13.5" hidden="1">
      <c r="A72" s="56" t="s">
        <v>61</v>
      </c>
      <c r="B72" s="82" t="s">
        <v>62</v>
      </c>
      <c r="C72" s="106">
        <v>0</v>
      </c>
      <c r="D72" s="106">
        <v>0</v>
      </c>
      <c r="E72" s="87">
        <f t="shared" si="3"/>
      </c>
    </row>
    <row r="73" spans="1:5" ht="25.5">
      <c r="A73" s="56" t="s">
        <v>63</v>
      </c>
      <c r="B73" s="82" t="s">
        <v>64</v>
      </c>
      <c r="C73" s="106">
        <v>743.1</v>
      </c>
      <c r="D73" s="106">
        <v>743.1</v>
      </c>
      <c r="E73" s="87">
        <f t="shared" si="3"/>
        <v>100</v>
      </c>
    </row>
    <row r="74" spans="1:5" ht="13.5" hidden="1">
      <c r="A74" s="56" t="s">
        <v>65</v>
      </c>
      <c r="B74" s="82" t="s">
        <v>66</v>
      </c>
      <c r="C74" s="106">
        <v>0</v>
      </c>
      <c r="D74" s="106">
        <v>0</v>
      </c>
      <c r="E74" s="87">
        <f t="shared" si="3"/>
      </c>
    </row>
    <row r="75" spans="1:5" ht="13.5">
      <c r="A75" s="56" t="s">
        <v>67</v>
      </c>
      <c r="B75" s="82" t="s">
        <v>68</v>
      </c>
      <c r="C75" s="106">
        <v>1</v>
      </c>
      <c r="D75" s="106">
        <v>0</v>
      </c>
      <c r="E75" s="87">
        <f t="shared" si="3"/>
        <v>0</v>
      </c>
    </row>
    <row r="76" spans="1:5" ht="13.5" hidden="1">
      <c r="A76" s="56" t="s">
        <v>69</v>
      </c>
      <c r="B76" s="82" t="s">
        <v>70</v>
      </c>
      <c r="C76" s="106">
        <v>0</v>
      </c>
      <c r="D76" s="106">
        <v>0</v>
      </c>
      <c r="E76" s="87">
        <f t="shared" si="3"/>
      </c>
    </row>
    <row r="77" spans="1:5" ht="13.5">
      <c r="A77" s="56" t="s">
        <v>71</v>
      </c>
      <c r="B77" s="82" t="s">
        <v>72</v>
      </c>
      <c r="C77" s="106">
        <v>308.4</v>
      </c>
      <c r="D77" s="106">
        <v>308.4</v>
      </c>
      <c r="E77" s="87">
        <f t="shared" si="3"/>
        <v>100</v>
      </c>
    </row>
    <row r="78" spans="1:5" ht="13.5">
      <c r="A78" s="55" t="s">
        <v>73</v>
      </c>
      <c r="B78" s="77" t="s">
        <v>74</v>
      </c>
      <c r="C78" s="89">
        <f>SUM(C79:C80)</f>
        <v>77.3</v>
      </c>
      <c r="D78" s="89">
        <f>SUM(D79:D80)</f>
        <v>77.3</v>
      </c>
      <c r="E78" s="86">
        <f t="shared" si="3"/>
        <v>100</v>
      </c>
    </row>
    <row r="79" spans="1:5" ht="13.5">
      <c r="A79" s="56" t="s">
        <v>75</v>
      </c>
      <c r="B79" s="82" t="s">
        <v>76</v>
      </c>
      <c r="C79" s="106">
        <v>77.3</v>
      </c>
      <c r="D79" s="106">
        <v>77.3</v>
      </c>
      <c r="E79" s="87">
        <f t="shared" si="3"/>
        <v>100</v>
      </c>
    </row>
    <row r="80" spans="1:5" ht="13.5" hidden="1">
      <c r="A80" s="56" t="s">
        <v>77</v>
      </c>
      <c r="B80" s="82" t="s">
        <v>78</v>
      </c>
      <c r="C80" s="106">
        <v>0</v>
      </c>
      <c r="D80" s="106">
        <v>0</v>
      </c>
      <c r="E80" s="87">
        <f t="shared" si="3"/>
      </c>
    </row>
    <row r="81" spans="1:5" ht="13.5" hidden="1">
      <c r="A81" s="55" t="s">
        <v>79</v>
      </c>
      <c r="B81" s="77" t="s">
        <v>80</v>
      </c>
      <c r="C81" s="89">
        <f>SUM(C82:C85)</f>
        <v>0</v>
      </c>
      <c r="D81" s="89">
        <f>SUM(D82:D85)</f>
        <v>0</v>
      </c>
      <c r="E81" s="86">
        <f t="shared" si="3"/>
      </c>
    </row>
    <row r="82" spans="1:5" ht="13.5" hidden="1">
      <c r="A82" s="56" t="s">
        <v>81</v>
      </c>
      <c r="B82" s="82" t="s">
        <v>82</v>
      </c>
      <c r="C82" s="106">
        <v>0</v>
      </c>
      <c r="D82" s="106">
        <v>0</v>
      </c>
      <c r="E82" s="87">
        <f t="shared" si="3"/>
      </c>
    </row>
    <row r="83" spans="1:5" ht="13.5" hidden="1">
      <c r="A83" s="56" t="s">
        <v>83</v>
      </c>
      <c r="B83" s="82" t="s">
        <v>84</v>
      </c>
      <c r="C83" s="106">
        <v>0</v>
      </c>
      <c r="D83" s="106">
        <v>0</v>
      </c>
      <c r="E83" s="87">
        <f t="shared" si="3"/>
      </c>
    </row>
    <row r="84" spans="1:5" ht="13.5" hidden="1">
      <c r="A84" s="56" t="s">
        <v>85</v>
      </c>
      <c r="B84" s="82" t="s">
        <v>86</v>
      </c>
      <c r="C84" s="106">
        <v>0</v>
      </c>
      <c r="D84" s="106">
        <v>0</v>
      </c>
      <c r="E84" s="87">
        <f t="shared" si="3"/>
      </c>
    </row>
    <row r="85" spans="1:5" ht="13.5" hidden="1">
      <c r="A85" s="56" t="s">
        <v>87</v>
      </c>
      <c r="B85" s="82" t="s">
        <v>88</v>
      </c>
      <c r="C85" s="106">
        <v>0</v>
      </c>
      <c r="D85" s="106">
        <v>0</v>
      </c>
      <c r="E85" s="87">
        <f t="shared" si="3"/>
      </c>
    </row>
    <row r="86" spans="1:5" ht="13.5">
      <c r="A86" s="55" t="s">
        <v>89</v>
      </c>
      <c r="B86" s="77" t="s">
        <v>90</v>
      </c>
      <c r="C86" s="89">
        <f>SUM(C87:C96)</f>
        <v>198.3</v>
      </c>
      <c r="D86" s="89">
        <f>SUM(D87:D96)</f>
        <v>70.4</v>
      </c>
      <c r="E86" s="86">
        <f t="shared" si="3"/>
        <v>35.50176500252144</v>
      </c>
    </row>
    <row r="87" spans="1:5" ht="13.5" hidden="1">
      <c r="A87" s="56" t="s">
        <v>91</v>
      </c>
      <c r="B87" s="82" t="s">
        <v>92</v>
      </c>
      <c r="C87" s="106">
        <v>0</v>
      </c>
      <c r="D87" s="106">
        <v>0</v>
      </c>
      <c r="E87" s="87">
        <f t="shared" si="3"/>
      </c>
    </row>
    <row r="88" spans="1:5" ht="13.5" hidden="1">
      <c r="A88" s="56" t="s">
        <v>93</v>
      </c>
      <c r="B88" s="82" t="s">
        <v>94</v>
      </c>
      <c r="C88" s="106"/>
      <c r="D88" s="106"/>
      <c r="E88" s="87">
        <f t="shared" si="3"/>
      </c>
    </row>
    <row r="89" spans="1:5" ht="13.5" hidden="1">
      <c r="A89" s="56" t="s">
        <v>95</v>
      </c>
      <c r="B89" s="82" t="s">
        <v>96</v>
      </c>
      <c r="C89" s="106"/>
      <c r="D89" s="106"/>
      <c r="E89" s="87">
        <f t="shared" si="3"/>
      </c>
    </row>
    <row r="90" spans="1:5" ht="13.5" hidden="1">
      <c r="A90" s="56" t="s">
        <v>97</v>
      </c>
      <c r="B90" s="82" t="s">
        <v>98</v>
      </c>
      <c r="C90" s="106"/>
      <c r="D90" s="106"/>
      <c r="E90" s="87">
        <f t="shared" si="3"/>
      </c>
    </row>
    <row r="91" spans="1:5" ht="13.5" hidden="1">
      <c r="A91" s="56" t="s">
        <v>99</v>
      </c>
      <c r="B91" s="82" t="s">
        <v>100</v>
      </c>
      <c r="C91" s="106"/>
      <c r="D91" s="106"/>
      <c r="E91" s="87">
        <f t="shared" si="3"/>
      </c>
    </row>
    <row r="92" spans="1:5" ht="13.5" hidden="1">
      <c r="A92" s="56" t="s">
        <v>101</v>
      </c>
      <c r="B92" s="82" t="s">
        <v>102</v>
      </c>
      <c r="C92" s="106"/>
      <c r="D92" s="106"/>
      <c r="E92" s="87">
        <f t="shared" si="3"/>
      </c>
    </row>
    <row r="93" spans="1:5" ht="15" customHeight="1">
      <c r="A93" s="56" t="s">
        <v>103</v>
      </c>
      <c r="B93" s="82" t="s">
        <v>104</v>
      </c>
      <c r="C93" s="106">
        <v>191.3</v>
      </c>
      <c r="D93" s="106">
        <v>63.4</v>
      </c>
      <c r="E93" s="87">
        <f t="shared" si="3"/>
        <v>33.14166231050705</v>
      </c>
    </row>
    <row r="94" spans="1:5" ht="13.5" hidden="1">
      <c r="A94" s="56" t="s">
        <v>105</v>
      </c>
      <c r="B94" s="82" t="s">
        <v>106</v>
      </c>
      <c r="C94" s="106"/>
      <c r="D94" s="106"/>
      <c r="E94" s="87">
        <f t="shared" si="3"/>
      </c>
    </row>
    <row r="95" spans="1:5" ht="13.5" hidden="1">
      <c r="A95" s="56" t="s">
        <v>107</v>
      </c>
      <c r="B95" s="82" t="s">
        <v>108</v>
      </c>
      <c r="C95" s="106"/>
      <c r="D95" s="106"/>
      <c r="E95" s="87">
        <f t="shared" si="3"/>
      </c>
    </row>
    <row r="96" spans="1:5" ht="13.5">
      <c r="A96" s="56" t="s">
        <v>109</v>
      </c>
      <c r="B96" s="82" t="s">
        <v>110</v>
      </c>
      <c r="C96" s="106">
        <v>7</v>
      </c>
      <c r="D96" s="106">
        <v>7</v>
      </c>
      <c r="E96" s="87">
        <f t="shared" si="3"/>
        <v>100</v>
      </c>
    </row>
    <row r="97" spans="1:5" ht="13.5">
      <c r="A97" s="55" t="s">
        <v>111</v>
      </c>
      <c r="B97" s="77" t="s">
        <v>112</v>
      </c>
      <c r="C97" s="89">
        <f>SUM(C98:C101)</f>
        <v>1061.2</v>
      </c>
      <c r="D97" s="89">
        <f>SUM(D98:D101)</f>
        <v>1061.2</v>
      </c>
      <c r="E97" s="86">
        <f t="shared" si="3"/>
        <v>100</v>
      </c>
    </row>
    <row r="98" spans="1:5" ht="13.5" hidden="1">
      <c r="A98" s="56" t="s">
        <v>113</v>
      </c>
      <c r="B98" s="82" t="s">
        <v>114</v>
      </c>
      <c r="C98" s="106">
        <v>0</v>
      </c>
      <c r="D98" s="106">
        <v>0</v>
      </c>
      <c r="E98" s="87">
        <f t="shared" si="3"/>
      </c>
    </row>
    <row r="99" spans="1:5" ht="13.5">
      <c r="A99" s="56" t="s">
        <v>115</v>
      </c>
      <c r="B99" s="82" t="s">
        <v>116</v>
      </c>
      <c r="C99" s="106">
        <v>1061.2</v>
      </c>
      <c r="D99" s="106">
        <v>1061.2</v>
      </c>
      <c r="E99" s="87">
        <f t="shared" si="3"/>
        <v>100</v>
      </c>
    </row>
    <row r="100" spans="1:5" ht="13.5" hidden="1">
      <c r="A100" s="56" t="s">
        <v>117</v>
      </c>
      <c r="B100" s="82" t="s">
        <v>118</v>
      </c>
      <c r="C100" s="106">
        <v>0</v>
      </c>
      <c r="D100" s="106">
        <v>0</v>
      </c>
      <c r="E100" s="87">
        <f t="shared" si="3"/>
      </c>
    </row>
    <row r="101" spans="1:5" ht="13.5" hidden="1">
      <c r="A101" s="56" t="s">
        <v>119</v>
      </c>
      <c r="B101" s="82" t="s">
        <v>120</v>
      </c>
      <c r="C101" s="106"/>
      <c r="D101" s="106"/>
      <c r="E101" s="87">
        <f t="shared" si="3"/>
      </c>
    </row>
    <row r="102" spans="1:5" ht="13.5" hidden="1">
      <c r="A102" s="55" t="s">
        <v>121</v>
      </c>
      <c r="B102" s="77" t="s">
        <v>122</v>
      </c>
      <c r="C102" s="89">
        <f>SUM(C103:C104)</f>
        <v>0</v>
      </c>
      <c r="D102" s="89">
        <f>SUM(D103:D104)</f>
        <v>0</v>
      </c>
      <c r="E102" s="86">
        <f t="shared" si="3"/>
      </c>
    </row>
    <row r="103" spans="1:5" ht="13.5" hidden="1">
      <c r="A103" s="56" t="s">
        <v>123</v>
      </c>
      <c r="B103" s="82" t="s">
        <v>124</v>
      </c>
      <c r="C103" s="106">
        <v>0</v>
      </c>
      <c r="D103" s="106">
        <v>0</v>
      </c>
      <c r="E103" s="87">
        <f t="shared" si="3"/>
      </c>
    </row>
    <row r="104" spans="1:5" ht="13.5" hidden="1">
      <c r="A104" s="56" t="s">
        <v>125</v>
      </c>
      <c r="B104" s="82" t="s">
        <v>126</v>
      </c>
      <c r="C104" s="106">
        <v>0</v>
      </c>
      <c r="D104" s="106">
        <v>0</v>
      </c>
      <c r="E104" s="87">
        <f t="shared" si="3"/>
      </c>
    </row>
    <row r="105" spans="1:5" ht="13.5" hidden="1">
      <c r="A105" s="55" t="s">
        <v>127</v>
      </c>
      <c r="B105" s="77" t="s">
        <v>128</v>
      </c>
      <c r="C105" s="89">
        <f>SUM(C106:C112)</f>
        <v>0</v>
      </c>
      <c r="D105" s="89">
        <f>SUM(D106:D112)</f>
        <v>0</v>
      </c>
      <c r="E105" s="86">
        <f t="shared" si="3"/>
      </c>
    </row>
    <row r="106" spans="1:5" ht="13.5" hidden="1">
      <c r="A106" s="56" t="s">
        <v>129</v>
      </c>
      <c r="B106" s="82" t="s">
        <v>130</v>
      </c>
      <c r="C106" s="106"/>
      <c r="D106" s="106"/>
      <c r="E106" s="87">
        <f t="shared" si="3"/>
      </c>
    </row>
    <row r="107" spans="1:5" ht="13.5" hidden="1">
      <c r="A107" s="56" t="s">
        <v>131</v>
      </c>
      <c r="B107" s="82" t="s">
        <v>132</v>
      </c>
      <c r="C107" s="106"/>
      <c r="D107" s="106"/>
      <c r="E107" s="87">
        <f t="shared" si="3"/>
      </c>
    </row>
    <row r="108" spans="1:5" ht="13.5" hidden="1">
      <c r="A108" s="56" t="s">
        <v>133</v>
      </c>
      <c r="B108" s="82" t="s">
        <v>134</v>
      </c>
      <c r="C108" s="106"/>
      <c r="D108" s="106"/>
      <c r="E108" s="87">
        <f t="shared" si="3"/>
      </c>
    </row>
    <row r="109" spans="1:5" ht="13.5" hidden="1">
      <c r="A109" s="56" t="s">
        <v>135</v>
      </c>
      <c r="B109" s="82" t="s">
        <v>136</v>
      </c>
      <c r="C109" s="106"/>
      <c r="D109" s="106"/>
      <c r="E109" s="87">
        <f t="shared" si="3"/>
      </c>
    </row>
    <row r="110" spans="1:5" ht="13.5" hidden="1">
      <c r="A110" s="56" t="s">
        <v>137</v>
      </c>
      <c r="B110" s="82" t="s">
        <v>138</v>
      </c>
      <c r="C110" s="106">
        <v>0</v>
      </c>
      <c r="D110" s="106">
        <v>0</v>
      </c>
      <c r="E110" s="87">
        <f t="shared" si="3"/>
      </c>
    </row>
    <row r="111" spans="1:5" ht="13.5" hidden="1">
      <c r="A111" s="56" t="s">
        <v>139</v>
      </c>
      <c r="B111" s="82" t="s">
        <v>140</v>
      </c>
      <c r="C111" s="106">
        <v>0</v>
      </c>
      <c r="D111" s="106">
        <v>0</v>
      </c>
      <c r="E111" s="87">
        <f t="shared" si="3"/>
      </c>
    </row>
    <row r="112" spans="1:5" ht="13.5" hidden="1">
      <c r="A112" s="56" t="s">
        <v>141</v>
      </c>
      <c r="B112" s="82" t="s">
        <v>142</v>
      </c>
      <c r="C112" s="106"/>
      <c r="D112" s="106"/>
      <c r="E112" s="87">
        <f t="shared" si="3"/>
      </c>
    </row>
    <row r="113" spans="1:5" ht="13.5">
      <c r="A113" s="55" t="s">
        <v>241</v>
      </c>
      <c r="B113" s="77" t="s">
        <v>143</v>
      </c>
      <c r="C113" s="89">
        <f>SUM(C114:C115)</f>
        <v>1912.5</v>
      </c>
      <c r="D113" s="89">
        <f>SUM(D114:D115)</f>
        <v>1912.5</v>
      </c>
      <c r="E113" s="86">
        <f t="shared" si="3"/>
        <v>100</v>
      </c>
    </row>
    <row r="114" spans="1:5" ht="13.5">
      <c r="A114" s="56" t="s">
        <v>144</v>
      </c>
      <c r="B114" s="82" t="s">
        <v>145</v>
      </c>
      <c r="C114" s="106">
        <v>1912.5</v>
      </c>
      <c r="D114" s="106">
        <v>1912.5</v>
      </c>
      <c r="E114" s="87">
        <f t="shared" si="3"/>
        <v>100</v>
      </c>
    </row>
    <row r="115" spans="1:5" ht="13.5" hidden="1">
      <c r="A115" s="56" t="s">
        <v>146</v>
      </c>
      <c r="B115" s="82" t="s">
        <v>147</v>
      </c>
      <c r="C115" s="106">
        <v>0</v>
      </c>
      <c r="D115" s="106">
        <v>0</v>
      </c>
      <c r="E115" s="87">
        <f t="shared" si="3"/>
      </c>
    </row>
    <row r="116" spans="1:5" ht="13.5" hidden="1">
      <c r="A116" s="58" t="s">
        <v>148</v>
      </c>
      <c r="B116" s="83" t="s">
        <v>149</v>
      </c>
      <c r="C116" s="90">
        <f>SUM(C117:C123)</f>
        <v>0</v>
      </c>
      <c r="D116" s="90">
        <f>SUM(D117:D123)</f>
        <v>0</v>
      </c>
      <c r="E116" s="88">
        <f t="shared" si="3"/>
      </c>
    </row>
    <row r="117" spans="1:5" ht="13.5" hidden="1">
      <c r="A117" s="56" t="s">
        <v>150</v>
      </c>
      <c r="B117" s="82" t="s">
        <v>151</v>
      </c>
      <c r="C117" s="106"/>
      <c r="D117" s="106"/>
      <c r="E117" s="87">
        <f t="shared" si="3"/>
      </c>
    </row>
    <row r="118" spans="1:5" ht="13.5" hidden="1">
      <c r="A118" s="56" t="s">
        <v>152</v>
      </c>
      <c r="B118" s="82" t="s">
        <v>153</v>
      </c>
      <c r="C118" s="106"/>
      <c r="D118" s="106"/>
      <c r="E118" s="87">
        <f t="shared" si="3"/>
      </c>
    </row>
    <row r="119" spans="1:5" ht="13.5" hidden="1">
      <c r="A119" s="56" t="s">
        <v>154</v>
      </c>
      <c r="B119" s="82" t="s">
        <v>155</v>
      </c>
      <c r="C119" s="106"/>
      <c r="D119" s="106"/>
      <c r="E119" s="87">
        <f t="shared" si="3"/>
      </c>
    </row>
    <row r="120" spans="1:5" ht="13.5" hidden="1">
      <c r="A120" s="56" t="s">
        <v>156</v>
      </c>
      <c r="B120" s="82" t="s">
        <v>157</v>
      </c>
      <c r="C120" s="106"/>
      <c r="D120" s="106"/>
      <c r="E120" s="87">
        <f t="shared" si="3"/>
      </c>
    </row>
    <row r="121" spans="1:5" ht="13.5" hidden="1">
      <c r="A121" s="56" t="s">
        <v>158</v>
      </c>
      <c r="B121" s="82" t="s">
        <v>159</v>
      </c>
      <c r="C121" s="106"/>
      <c r="D121" s="106"/>
      <c r="E121" s="87">
        <f t="shared" si="3"/>
      </c>
    </row>
    <row r="122" spans="1:5" ht="13.5" hidden="1">
      <c r="A122" s="56" t="s">
        <v>160</v>
      </c>
      <c r="B122" s="82" t="s">
        <v>161</v>
      </c>
      <c r="C122" s="106"/>
      <c r="D122" s="106"/>
      <c r="E122" s="87">
        <f t="shared" si="3"/>
      </c>
    </row>
    <row r="123" spans="1:5" ht="13.5" hidden="1">
      <c r="A123" s="56" t="s">
        <v>162</v>
      </c>
      <c r="B123" s="82" t="s">
        <v>163</v>
      </c>
      <c r="C123" s="106"/>
      <c r="D123" s="106"/>
      <c r="E123" s="87">
        <f t="shared" si="3"/>
      </c>
    </row>
    <row r="124" spans="1:5" ht="13.5" hidden="1">
      <c r="A124" s="55" t="s">
        <v>164</v>
      </c>
      <c r="B124" s="77" t="s">
        <v>165</v>
      </c>
      <c r="C124" s="89">
        <f>SUM(C125:C129)</f>
        <v>0</v>
      </c>
      <c r="D124" s="89">
        <f>SUM(D125:D129)</f>
        <v>0</v>
      </c>
      <c r="E124" s="86">
        <f t="shared" si="3"/>
      </c>
    </row>
    <row r="125" spans="1:5" ht="13.5" hidden="1">
      <c r="A125" s="56" t="s">
        <v>166</v>
      </c>
      <c r="B125" s="82" t="s">
        <v>167</v>
      </c>
      <c r="C125" s="106">
        <v>0</v>
      </c>
      <c r="D125" s="106">
        <v>0</v>
      </c>
      <c r="E125" s="87">
        <f t="shared" si="3"/>
      </c>
    </row>
    <row r="126" spans="1:5" ht="13.5" hidden="1">
      <c r="A126" s="56" t="s">
        <v>168</v>
      </c>
      <c r="B126" s="82" t="s">
        <v>169</v>
      </c>
      <c r="C126" s="106"/>
      <c r="D126" s="106"/>
      <c r="E126" s="87">
        <f t="shared" si="3"/>
      </c>
    </row>
    <row r="127" spans="1:5" ht="13.5" hidden="1">
      <c r="A127" s="56" t="s">
        <v>170</v>
      </c>
      <c r="B127" s="82" t="s">
        <v>171</v>
      </c>
      <c r="C127" s="106">
        <v>0</v>
      </c>
      <c r="D127" s="106">
        <v>0</v>
      </c>
      <c r="E127" s="87">
        <f t="shared" si="3"/>
      </c>
    </row>
    <row r="128" spans="1:5" ht="13.5" hidden="1">
      <c r="A128" s="56" t="s">
        <v>172</v>
      </c>
      <c r="B128" s="82" t="s">
        <v>173</v>
      </c>
      <c r="C128" s="106"/>
      <c r="D128" s="106"/>
      <c r="E128" s="87">
        <f t="shared" si="3"/>
      </c>
    </row>
    <row r="129" spans="1:5" ht="13.5" hidden="1">
      <c r="A129" s="56" t="s">
        <v>174</v>
      </c>
      <c r="B129" s="82" t="s">
        <v>175</v>
      </c>
      <c r="C129" s="106"/>
      <c r="D129" s="106"/>
      <c r="E129" s="87">
        <f t="shared" si="3"/>
      </c>
    </row>
    <row r="130" spans="1:5" ht="13.5" hidden="1">
      <c r="A130" s="55" t="s">
        <v>176</v>
      </c>
      <c r="B130" s="77" t="s">
        <v>177</v>
      </c>
      <c r="C130" s="89">
        <f>SUM(C131:C134)</f>
        <v>0</v>
      </c>
      <c r="D130" s="89">
        <f>SUM(D131:D134)</f>
        <v>0</v>
      </c>
      <c r="E130" s="86">
        <f t="shared" si="3"/>
      </c>
    </row>
    <row r="131" spans="1:5" ht="13.5" hidden="1">
      <c r="A131" s="56" t="s">
        <v>178</v>
      </c>
      <c r="B131" s="82" t="s">
        <v>179</v>
      </c>
      <c r="C131" s="106"/>
      <c r="D131" s="106"/>
      <c r="E131" s="87">
        <f aca="true" t="shared" si="4" ref="E131:E163">IF(C131=0,"",(D131/C131*100))</f>
      </c>
    </row>
    <row r="132" spans="1:5" ht="13.5" hidden="1">
      <c r="A132" s="56" t="s">
        <v>180</v>
      </c>
      <c r="B132" s="82" t="s">
        <v>181</v>
      </c>
      <c r="C132" s="106"/>
      <c r="D132" s="106"/>
      <c r="E132" s="87">
        <f t="shared" si="4"/>
      </c>
    </row>
    <row r="133" spans="1:5" ht="13.5" hidden="1">
      <c r="A133" s="56" t="s">
        <v>182</v>
      </c>
      <c r="B133" s="82" t="s">
        <v>183</v>
      </c>
      <c r="C133" s="106"/>
      <c r="D133" s="106"/>
      <c r="E133" s="87">
        <f t="shared" si="4"/>
      </c>
    </row>
    <row r="134" spans="1:5" ht="13.5" hidden="1">
      <c r="A134" s="56" t="s">
        <v>184</v>
      </c>
      <c r="B134" s="82" t="s">
        <v>185</v>
      </c>
      <c r="C134" s="106">
        <v>0</v>
      </c>
      <c r="D134" s="106">
        <v>0</v>
      </c>
      <c r="E134" s="87">
        <f t="shared" si="4"/>
      </c>
    </row>
    <row r="135" spans="1:5" ht="13.5" hidden="1">
      <c r="A135" s="55" t="s">
        <v>186</v>
      </c>
      <c r="B135" s="77" t="s">
        <v>187</v>
      </c>
      <c r="C135" s="89">
        <f>SUM(C136:C137)</f>
        <v>0</v>
      </c>
      <c r="D135" s="89">
        <f>SUM(D136:D137)</f>
        <v>0</v>
      </c>
      <c r="E135" s="86">
        <f t="shared" si="4"/>
      </c>
    </row>
    <row r="136" spans="1:5" ht="13.5" hidden="1">
      <c r="A136" s="56" t="s">
        <v>188</v>
      </c>
      <c r="B136" s="82" t="s">
        <v>189</v>
      </c>
      <c r="C136" s="106"/>
      <c r="D136" s="106"/>
      <c r="E136" s="87">
        <f t="shared" si="4"/>
      </c>
    </row>
    <row r="137" spans="1:5" ht="13.5" hidden="1">
      <c r="A137" s="56" t="s">
        <v>190</v>
      </c>
      <c r="B137" s="82" t="s">
        <v>191</v>
      </c>
      <c r="C137" s="106"/>
      <c r="D137" s="106"/>
      <c r="E137" s="87">
        <f t="shared" si="4"/>
      </c>
    </row>
    <row r="138" spans="1:5" ht="13.5" hidden="1">
      <c r="A138" s="55" t="s">
        <v>192</v>
      </c>
      <c r="B138" s="77" t="s">
        <v>193</v>
      </c>
      <c r="C138" s="89">
        <f>SUM(C139)</f>
        <v>0</v>
      </c>
      <c r="D138" s="89">
        <f>SUM(D139)</f>
        <v>0</v>
      </c>
      <c r="E138" s="86">
        <f t="shared" si="4"/>
      </c>
    </row>
    <row r="139" spans="1:5" ht="13.5" hidden="1">
      <c r="A139" s="56" t="s">
        <v>194</v>
      </c>
      <c r="B139" s="82" t="s">
        <v>195</v>
      </c>
      <c r="C139" s="106">
        <v>0</v>
      </c>
      <c r="D139" s="106">
        <v>0</v>
      </c>
      <c r="E139" s="87">
        <f t="shared" si="4"/>
      </c>
    </row>
    <row r="140" spans="1:5" ht="25.5" hidden="1">
      <c r="A140" s="58" t="s">
        <v>196</v>
      </c>
      <c r="B140" s="83" t="s">
        <v>197</v>
      </c>
      <c r="C140" s="59">
        <f>SUM(C141:C143)</f>
        <v>0</v>
      </c>
      <c r="D140" s="59">
        <f>SUM(D141:D143)</f>
        <v>0</v>
      </c>
      <c r="E140" s="88">
        <f t="shared" si="4"/>
      </c>
    </row>
    <row r="141" spans="1:5" ht="13.5" hidden="1">
      <c r="A141" s="56" t="s">
        <v>198</v>
      </c>
      <c r="B141" s="82" t="s">
        <v>199</v>
      </c>
      <c r="C141" s="57"/>
      <c r="D141" s="57"/>
      <c r="E141" s="87">
        <f t="shared" si="4"/>
      </c>
    </row>
    <row r="142" spans="1:5" ht="13.5" hidden="1">
      <c r="A142" s="56" t="s">
        <v>200</v>
      </c>
      <c r="B142" s="82" t="s">
        <v>201</v>
      </c>
      <c r="C142" s="57"/>
      <c r="D142" s="57"/>
      <c r="E142" s="87">
        <f t="shared" si="4"/>
      </c>
    </row>
    <row r="143" spans="1:5" ht="13.5" hidden="1">
      <c r="A143" s="56" t="s">
        <v>202</v>
      </c>
      <c r="B143" s="82" t="s">
        <v>203</v>
      </c>
      <c r="C143" s="57"/>
      <c r="D143" s="57"/>
      <c r="E143" s="87">
        <f t="shared" si="4"/>
      </c>
    </row>
    <row r="144" spans="1:6" ht="16.5" thickBot="1">
      <c r="A144" s="60" t="s">
        <v>204</v>
      </c>
      <c r="B144" s="84"/>
      <c r="C144" s="113">
        <f>C68+C78+C81+C86+C97+C102+C105+C113+C116+C124+C130+C135+C138+C140</f>
        <v>8719.8</v>
      </c>
      <c r="D144" s="113">
        <f>D68+D78+D81+D86+D97+D102+D105+D113+D116+D124+D130+D135+D138+D140</f>
        <v>8590.9</v>
      </c>
      <c r="E144" s="114">
        <f t="shared" si="4"/>
        <v>98.52175508612582</v>
      </c>
      <c r="F144" s="144"/>
    </row>
    <row r="145" spans="1:6" ht="15.75">
      <c r="A145" s="61" t="s">
        <v>205</v>
      </c>
      <c r="B145" s="85"/>
      <c r="C145" s="124">
        <f>C66-C144</f>
        <v>-459.09999999999854</v>
      </c>
      <c r="D145" s="124">
        <f>D66-D144</f>
        <v>-330.1999999999989</v>
      </c>
      <c r="E145" s="115">
        <f t="shared" si="4"/>
        <v>71.9233282509257</v>
      </c>
      <c r="F145" s="144"/>
    </row>
    <row r="146" spans="1:6" ht="13.5">
      <c r="A146" s="62" t="s">
        <v>206</v>
      </c>
      <c r="B146" s="63" t="s">
        <v>207</v>
      </c>
      <c r="C146" s="125">
        <f>C147+C149+C154+C159+C164</f>
        <v>459.0999999999989</v>
      </c>
      <c r="D146" s="125">
        <f>D147+D149+D154+D159+D164</f>
        <v>330.1999999999989</v>
      </c>
      <c r="E146" s="86">
        <f t="shared" si="4"/>
        <v>71.92332825092565</v>
      </c>
      <c r="F146" s="126">
        <f>D146+D145</f>
        <v>0</v>
      </c>
    </row>
    <row r="147" spans="1:5" ht="51" hidden="1">
      <c r="A147" s="64" t="s">
        <v>208</v>
      </c>
      <c r="B147" s="65" t="s">
        <v>209</v>
      </c>
      <c r="C147" s="90">
        <f>C148</f>
        <v>0</v>
      </c>
      <c r="D147" s="90">
        <f>D148</f>
        <v>0</v>
      </c>
      <c r="E147" s="88">
        <f t="shared" si="4"/>
      </c>
    </row>
    <row r="148" spans="1:5" ht="25.5" hidden="1">
      <c r="A148" s="66" t="s">
        <v>210</v>
      </c>
      <c r="B148" s="67" t="s">
        <v>211</v>
      </c>
      <c r="C148" s="91"/>
      <c r="D148" s="91"/>
      <c r="E148" s="87">
        <f t="shared" si="4"/>
      </c>
    </row>
    <row r="149" spans="1:5" ht="13.5">
      <c r="A149" s="64" t="s">
        <v>212</v>
      </c>
      <c r="B149" s="68" t="s">
        <v>270</v>
      </c>
      <c r="C149" s="90">
        <f>C150+C152+C151+C153</f>
        <v>128.9</v>
      </c>
      <c r="D149" s="90">
        <f>D150+D152+D151+D153</f>
        <v>0</v>
      </c>
      <c r="E149" s="88">
        <f t="shared" si="4"/>
        <v>0</v>
      </c>
    </row>
    <row r="150" spans="1:5" ht="13.5" hidden="1">
      <c r="A150" s="66" t="s">
        <v>213</v>
      </c>
      <c r="B150" s="69" t="s">
        <v>214</v>
      </c>
      <c r="C150" s="92"/>
      <c r="D150" s="92"/>
      <c r="E150" s="87">
        <f t="shared" si="4"/>
      </c>
    </row>
    <row r="151" spans="1:5" ht="13.5">
      <c r="A151" s="72" t="s">
        <v>244</v>
      </c>
      <c r="B151" s="69" t="s">
        <v>215</v>
      </c>
      <c r="C151" s="92">
        <v>128.9</v>
      </c>
      <c r="D151" s="92"/>
      <c r="E151" s="87">
        <f t="shared" si="4"/>
        <v>0</v>
      </c>
    </row>
    <row r="152" spans="1:5" ht="13.5" hidden="1">
      <c r="A152" s="70" t="s">
        <v>216</v>
      </c>
      <c r="B152" s="67" t="s">
        <v>217</v>
      </c>
      <c r="C152" s="92"/>
      <c r="D152" s="92"/>
      <c r="E152" s="87">
        <f t="shared" si="4"/>
      </c>
    </row>
    <row r="153" spans="1:5" ht="25.5" hidden="1">
      <c r="A153" s="70" t="s">
        <v>218</v>
      </c>
      <c r="B153" s="67" t="s">
        <v>219</v>
      </c>
      <c r="C153" s="92">
        <v>0</v>
      </c>
      <c r="D153" s="92">
        <v>0</v>
      </c>
      <c r="E153" s="87">
        <f t="shared" si="4"/>
      </c>
    </row>
    <row r="154" spans="1:5" ht="14.25" customHeight="1" hidden="1">
      <c r="A154" s="64" t="s">
        <v>220</v>
      </c>
      <c r="B154" s="68" t="s">
        <v>271</v>
      </c>
      <c r="C154" s="90">
        <f>C155+C157+C158+C156</f>
        <v>0</v>
      </c>
      <c r="D154" s="90">
        <f>D155+D157+D158+D156</f>
        <v>0</v>
      </c>
      <c r="E154" s="88">
        <f t="shared" si="4"/>
      </c>
    </row>
    <row r="155" spans="1:5" ht="25.5" hidden="1">
      <c r="A155" s="66" t="s">
        <v>221</v>
      </c>
      <c r="B155" s="69" t="s">
        <v>222</v>
      </c>
      <c r="C155" s="91"/>
      <c r="D155" s="91"/>
      <c r="E155" s="87">
        <f t="shared" si="4"/>
      </c>
    </row>
    <row r="156" spans="1:5" ht="25.5" hidden="1">
      <c r="A156" s="66" t="s">
        <v>223</v>
      </c>
      <c r="B156" s="69" t="s">
        <v>224</v>
      </c>
      <c r="C156" s="91">
        <v>0</v>
      </c>
      <c r="D156" s="91">
        <v>0</v>
      </c>
      <c r="E156" s="87">
        <f t="shared" si="4"/>
      </c>
    </row>
    <row r="157" spans="1:5" ht="26.25" customHeight="1" hidden="1">
      <c r="A157" s="72" t="s">
        <v>245</v>
      </c>
      <c r="B157" s="69" t="s">
        <v>226</v>
      </c>
      <c r="C157" s="92">
        <v>0</v>
      </c>
      <c r="D157" s="92">
        <v>0</v>
      </c>
      <c r="E157" s="87">
        <f t="shared" si="4"/>
      </c>
    </row>
    <row r="158" spans="1:5" ht="25.5" hidden="1">
      <c r="A158" s="66" t="s">
        <v>225</v>
      </c>
      <c r="B158" s="69" t="s">
        <v>226</v>
      </c>
      <c r="C158" s="92">
        <v>0</v>
      </c>
      <c r="D158" s="92">
        <v>0</v>
      </c>
      <c r="E158" s="87">
        <v>0</v>
      </c>
    </row>
    <row r="159" spans="1:5" ht="13.5">
      <c r="A159" s="64" t="s">
        <v>227</v>
      </c>
      <c r="B159" s="68" t="s">
        <v>228</v>
      </c>
      <c r="C159" s="93">
        <f>C161+C163</f>
        <v>330.1999999999989</v>
      </c>
      <c r="D159" s="93">
        <f>D161+D163</f>
        <v>330.1999999999989</v>
      </c>
      <c r="E159" s="88">
        <f t="shared" si="4"/>
        <v>100</v>
      </c>
    </row>
    <row r="160" spans="1:5" ht="13.5" hidden="1">
      <c r="A160" s="66" t="s">
        <v>229</v>
      </c>
      <c r="B160" s="69" t="s">
        <v>230</v>
      </c>
      <c r="C160" s="92"/>
      <c r="D160" s="92"/>
      <c r="E160" s="87">
        <f t="shared" si="4"/>
      </c>
    </row>
    <row r="161" spans="1:5" ht="13.5">
      <c r="A161" s="72" t="s">
        <v>242</v>
      </c>
      <c r="B161" s="69" t="s">
        <v>231</v>
      </c>
      <c r="C161" s="145">
        <v>-8389.6</v>
      </c>
      <c r="D161" s="91">
        <f>C161</f>
        <v>-8389.6</v>
      </c>
      <c r="E161" s="87">
        <f t="shared" si="4"/>
        <v>100</v>
      </c>
    </row>
    <row r="162" spans="1:5" ht="13.5" hidden="1">
      <c r="A162" s="72" t="s">
        <v>243</v>
      </c>
      <c r="B162" s="69" t="s">
        <v>232</v>
      </c>
      <c r="C162" s="91"/>
      <c r="D162" s="91">
        <f>C162</f>
        <v>0</v>
      </c>
      <c r="E162" s="87">
        <f t="shared" si="4"/>
      </c>
    </row>
    <row r="163" spans="1:5" ht="13.5">
      <c r="A163" s="72" t="s">
        <v>243</v>
      </c>
      <c r="B163" s="69" t="s">
        <v>233</v>
      </c>
      <c r="C163" s="91">
        <v>8719.8</v>
      </c>
      <c r="D163" s="91">
        <f>C163</f>
        <v>8719.8</v>
      </c>
      <c r="E163" s="87">
        <f t="shared" si="4"/>
        <v>100</v>
      </c>
    </row>
  </sheetData>
  <sheetProtection/>
  <mergeCells count="6">
    <mergeCell ref="D5:D6"/>
    <mergeCell ref="E5:E6"/>
    <mergeCell ref="A2:E2"/>
    <mergeCell ref="A5:A6"/>
    <mergeCell ref="C5:C6"/>
    <mergeCell ref="B5:B6"/>
  </mergeCells>
  <printOptions/>
  <pageMargins left="0.984251968503937" right="0" top="0.3937007874015748" bottom="0" header="0.15748031496062992" footer="0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2017-11-09T02:39:56Z</cp:lastPrinted>
  <dcterms:created xsi:type="dcterms:W3CDTF">1996-10-08T23:32:33Z</dcterms:created>
  <dcterms:modified xsi:type="dcterms:W3CDTF">2018-12-19T07:48:33Z</dcterms:modified>
  <cp:category/>
  <cp:version/>
  <cp:contentType/>
  <cp:contentStatus/>
</cp:coreProperties>
</file>