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9-2021" sheetId="1" r:id="rId1"/>
  </sheets>
  <definedNames>
    <definedName name="_xlnm.Print_Titles" localSheetId="0">'2019-2021'!$5:$5</definedName>
    <definedName name="_xlnm.Print_Area" localSheetId="0">'2019-2021'!$A$1:$F$110</definedName>
  </definedNames>
  <calcPr fullCalcOnLoad="1"/>
</workbook>
</file>

<file path=xl/sharedStrings.xml><?xml version="1.0" encoding="utf-8"?>
<sst xmlns="http://schemas.openxmlformats.org/spreadsheetml/2006/main" count="297" uniqueCount="132">
  <si>
    <t>наименование</t>
  </si>
  <si>
    <t>тыс.руб.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</si>
  <si>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</si>
  <si>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</si>
  <si>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</si>
  <si>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</si>
  <si>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</si>
  <si>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</si>
  <si>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</si>
  <si>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</si>
  <si>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льготный проезд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</si>
  <si>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</si>
  <si>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</si>
  <si>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</si>
  <si>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</si>
  <si>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22100</t>
  </si>
  <si>
    <t>Услуги связи</t>
  </si>
  <si>
    <t>22300</t>
  </si>
  <si>
    <t>Коммунальные услуги</t>
  </si>
  <si>
    <t>прочие работы, услуги</t>
  </si>
  <si>
    <t>25102</t>
  </si>
  <si>
    <t>Утверждение генеральных планов поселений, правил землепользования и застройки</t>
  </si>
  <si>
    <t>транспортный налог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</si>
  <si>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</si>
  <si>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</si>
  <si>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</si>
  <si>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Составление и исполнение бюджета поселения, составление отчета об исполнении бюджета поселения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</si>
  <si>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</si>
  <si>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</si>
  <si>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</si>
  <si>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</si>
  <si>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прочие расходы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</si>
  <si>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</si>
  <si>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</si>
  <si>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</si>
  <si>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</si>
  <si>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</si>
  <si>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</si>
  <si>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прочие услуги</t>
  </si>
  <si>
    <t>0400</t>
  </si>
  <si>
    <t>НАЦИОНАЛЬНАЯ ЭКОНОМИКА</t>
  </si>
  <si>
    <t>0409</t>
  </si>
  <si>
    <t>Дорожное хозяйство (дорожные фонды)</t>
  </si>
  <si>
    <t>иные расходные материалы</t>
  </si>
  <si>
    <t>0500</t>
  </si>
  <si>
    <t>ЖИЛИЩНО-КОММУНАЛЬНОЕ ХОЗЯЙСТВО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</si>
  <si>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</si>
  <si>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</si>
  <si>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</si>
  <si>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</si>
  <si>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22606</t>
  </si>
  <si>
    <t>обучение на курсах повышения квалификации, переподготовка специалистов, участие в семинарах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</si>
  <si>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</si>
  <si>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</si>
  <si>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</si>
  <si>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</si>
  <si>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</si>
  <si>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</si>
  <si>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</si>
  <si>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</si>
  <si>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</si>
  <si>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Обслуживание внутреннего долга</t>
  </si>
  <si>
    <t>ВСЕГО:</t>
  </si>
  <si>
    <t/>
  </si>
  <si>
    <t>26601</t>
  </si>
  <si>
    <t>пособие за первые три дня нетрудоспособности</t>
  </si>
  <si>
    <t>29200</t>
  </si>
  <si>
    <t>Штрафы за нарушение законодательства о налогах и сборах, законодательства о страховых взносах</t>
  </si>
  <si>
    <t>21401</t>
  </si>
  <si>
    <t>22514</t>
  </si>
  <si>
    <t>22622</t>
  </si>
  <si>
    <t>29104</t>
  </si>
  <si>
    <t>34300</t>
  </si>
  <si>
    <t>Увеличение стоимости горюче-смазочных материалов</t>
  </si>
  <si>
    <t>34604</t>
  </si>
  <si>
    <t>канцелярские товары</t>
  </si>
  <si>
    <t>35301</t>
  </si>
  <si>
    <t>приобретение и обновление справочно-информационных баз данных (за искл АЦК)</t>
  </si>
  <si>
    <t>29603</t>
  </si>
  <si>
    <t>29704</t>
  </si>
  <si>
    <t>членские взносы</t>
  </si>
  <si>
    <t>31002</t>
  </si>
  <si>
    <t>приобретение движимого имущества (транспортные средства)</t>
  </si>
  <si>
    <t>34606</t>
  </si>
  <si>
    <t>0503</t>
  </si>
  <si>
    <t>Благоустройство</t>
  </si>
  <si>
    <t>План на 2020 год</t>
  </si>
  <si>
    <t>0412</t>
  </si>
  <si>
    <t>22607</t>
  </si>
  <si>
    <t>Другие вопросы в области национальной экономики</t>
  </si>
  <si>
    <t>услуги, оказываемые экспертными организациями</t>
  </si>
  <si>
    <t>0502</t>
  </si>
  <si>
    <t>Коммунальное хозяйство</t>
  </si>
  <si>
    <t>29400</t>
  </si>
  <si>
    <t>Штрафные санкции по долговым обязательствам</t>
  </si>
  <si>
    <t>21201</t>
  </si>
  <si>
    <t>командировочные(суточные)</t>
  </si>
  <si>
    <t>22605</t>
  </si>
  <si>
    <t>медицинский осмотр</t>
  </si>
  <si>
    <t>34602</t>
  </si>
  <si>
    <t>автомобильные запчасти</t>
  </si>
  <si>
    <t>31003</t>
  </si>
  <si>
    <t>приобретение вычислительной техники</t>
  </si>
  <si>
    <t>31005</t>
  </si>
  <si>
    <t>приобретение и изготовление мебели</t>
  </si>
  <si>
    <t>22504</t>
  </si>
  <si>
    <t>текущие ремонты (зданий, сооружений)</t>
  </si>
  <si>
    <t>34400</t>
  </si>
  <si>
    <t>увеличение стоимости строительных материалов</t>
  </si>
  <si>
    <t>22614</t>
  </si>
  <si>
    <t>земельно-имущественные расходы</t>
  </si>
  <si>
    <t>31006</t>
  </si>
  <si>
    <t>приобретение оборудования</t>
  </si>
  <si>
    <t>22700</t>
  </si>
  <si>
    <t>страхование</t>
  </si>
  <si>
    <t>0314</t>
  </si>
  <si>
    <t>29107</t>
  </si>
  <si>
    <t>госпошлина</t>
  </si>
  <si>
    <t>22624</t>
  </si>
  <si>
    <t>информационные услуги</t>
  </si>
  <si>
    <t>31012</t>
  </si>
  <si>
    <t>прочие объекты, относящиеся к основным средствам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</si>
  <si>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</si>
  <si>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</si>
  <si>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Внесение изменений</t>
  </si>
  <si>
    <t>Уточненный план на 2020 год</t>
  </si>
  <si>
    <t>34601</t>
  </si>
  <si>
    <t>Котельно-печное топливо</t>
  </si>
  <si>
    <t>РАСЧЁТ ПО ФУНКЦИОНАЛЬНОЙ СТРУКТУРЕ РАСХОДОВ
БЮДЖЕТА ЗАМОРСКОГО МУНИЦИПАЛЬНОГО ОБРАЗОВАНИЯ  
НА 2020 ГОД</t>
  </si>
  <si>
    <t>0501</t>
  </si>
  <si>
    <t>Жилищное хозяйство</t>
  </si>
  <si>
    <t>Справочная №1 к решению Думы
Заморского сельского поселения Нижнеилимского района"О внесении изменений в Решение Думы Дальнинского сельского поселения Нижнеилимского района "О бюджете Заморского муниципального образования на 2020 год и на плановый период 2021 и 2022 годов" от "26 " декабря  2019 года № 46
от " 25" июня  2020 года № 73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</si>
</sst>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172" fontId="6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49" fontId="7" fillId="33" borderId="10" xfId="0" applyNumberFormat="1" applyFont="1" applyFill="1" applyBorder="1" applyAlignment="1" applyProtection="1">
      <alignment horizontal="left" vertical="top" wrapText="1"/>
      <protection/>
    </xf>
    <xf numFmtId="172" fontId="7" fillId="33" borderId="10" xfId="0" applyNumberFormat="1" applyFont="1" applyFill="1" applyBorder="1" applyAlignment="1" applyProtection="1">
      <alignment horizontal="right" vertical="top" wrapText="1"/>
      <protection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172" fontId="7" fillId="34" borderId="10" xfId="0" applyNumberFormat="1" applyFont="1" applyFill="1" applyBorder="1" applyAlignment="1" applyProtection="1">
      <alignment horizontal="right" vertical="top" wrapText="1"/>
      <protection/>
    </xf>
    <xf numFmtId="0" fontId="0" fillId="34" borderId="0" xfId="0" applyFont="1" applyFill="1" applyAlignment="1">
      <alignment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Alignment="1">
      <alignment/>
    </xf>
    <xf numFmtId="172" fontId="1" fillId="35" borderId="10" xfId="0" applyNumberFormat="1" applyFont="1" applyFill="1" applyBorder="1" applyAlignment="1" applyProtection="1">
      <alignment horizontal="right" vertical="top" wrapText="1"/>
      <protection/>
    </xf>
    <xf numFmtId="49" fontId="7" fillId="36" borderId="10" xfId="0" applyNumberFormat="1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Alignment="1">
      <alignment/>
    </xf>
    <xf numFmtId="49" fontId="7" fillId="36" borderId="10" xfId="0" applyNumberFormat="1" applyFont="1" applyFill="1" applyBorder="1" applyAlignment="1" applyProtection="1">
      <alignment horizontal="center" vertical="top" wrapText="1"/>
      <protection/>
    </xf>
    <xf numFmtId="172" fontId="7" fillId="36" borderId="10" xfId="0" applyNumberFormat="1" applyFont="1" applyFill="1" applyBorder="1" applyAlignment="1" applyProtection="1">
      <alignment horizontal="right" vertical="top" wrapText="1"/>
      <protection/>
    </xf>
    <xf numFmtId="0" fontId="0" fillId="36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12" fillId="36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0"/>
  <sheetViews>
    <sheetView tabSelected="1" view="pageBreakPreview" zoomScale="115" zoomScaleSheetLayoutView="115" zoomScalePageLayoutView="0" workbookViewId="0" topLeftCell="A1">
      <selection activeCell="D1" sqref="D1:F1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5.00390625" style="1" customWidth="1"/>
    <col min="4" max="6" width="13.375" style="1" customWidth="1"/>
    <col min="7" max="16384" width="9.125" style="1" customWidth="1"/>
  </cols>
  <sheetData>
    <row r="1" spans="3:6" ht="129" customHeight="1">
      <c r="C1" s="35"/>
      <c r="D1" s="39" t="s">
        <v>131</v>
      </c>
      <c r="E1" s="39"/>
      <c r="F1" s="39"/>
    </row>
    <row r="2" spans="1:6" ht="48.75" customHeight="1">
      <c r="A2" s="38" t="s">
        <v>128</v>
      </c>
      <c r="B2" s="38"/>
      <c r="C2" s="38"/>
      <c r="D2" s="38"/>
      <c r="E2" s="38"/>
      <c r="F2" s="38"/>
    </row>
    <row r="3" spans="1:4" ht="40.5" customHeight="1" hidden="1">
      <c r="A3" s="3"/>
      <c r="B3" s="3"/>
      <c r="C3" s="3"/>
      <c r="D3" s="3"/>
    </row>
    <row r="4" spans="4:6" ht="12" customHeight="1">
      <c r="D4" s="4"/>
      <c r="F4" s="4" t="s">
        <v>1</v>
      </c>
    </row>
    <row r="5" spans="1:6" ht="27.75" customHeight="1">
      <c r="A5" s="37" t="s">
        <v>0</v>
      </c>
      <c r="B5" s="37"/>
      <c r="C5" s="37"/>
      <c r="D5" s="9" t="s">
        <v>86</v>
      </c>
      <c r="E5" s="9" t="s">
        <v>124</v>
      </c>
      <c r="F5" s="9" t="s">
        <v>125</v>
      </c>
    </row>
    <row r="6" spans="1:6" s="13" customFormat="1" ht="13.5">
      <c r="A6" s="10" t="s">
        <v>62</v>
      </c>
      <c r="B6" s="10" t="s">
        <v>63</v>
      </c>
      <c r="C6" s="11"/>
      <c r="D6" s="12">
        <f>D7+D60+D72+D83+D92+D95+D108+D69</f>
        <v>10101.5</v>
      </c>
      <c r="E6" s="16">
        <f>F6-D6</f>
        <v>1982.5</v>
      </c>
      <c r="F6" s="12">
        <f>F7+F60+F69+F72+F83+F92+F95+F108</f>
        <v>12084</v>
      </c>
    </row>
    <row r="7" spans="1:6" s="13" customFormat="1" ht="13.5">
      <c r="A7" s="14" t="s">
        <v>2</v>
      </c>
      <c r="B7" s="14"/>
      <c r="C7" s="15" t="s">
        <v>3</v>
      </c>
      <c r="D7" s="16">
        <f>D8+D12+D44+D47+D49+D18</f>
        <v>6689.8</v>
      </c>
      <c r="E7" s="16">
        <f>F7-D7</f>
        <v>2432.3</v>
      </c>
      <c r="F7" s="16">
        <f>F8+F12+F44+F47+F49+F18</f>
        <v>9122.1</v>
      </c>
    </row>
    <row r="8" spans="1:6" s="30" customFormat="1" ht="27">
      <c r="A8" s="28" t="s">
        <v>4</v>
      </c>
      <c r="B8" s="28"/>
      <c r="C8" s="26" t="s">
        <v>5</v>
      </c>
      <c r="D8" s="29">
        <f>SUM(D9:D11)</f>
        <v>719.7</v>
      </c>
      <c r="E8" s="29">
        <f>SUM(E9:E11)</f>
        <v>62.299999999999955</v>
      </c>
      <c r="F8" s="29">
        <f>SUM(F9:F11)</f>
        <v>782</v>
      </c>
    </row>
    <row r="9" spans="1:6" s="34" customFormat="1" ht="12.75">
      <c r="A9" s="31" t="s">
        <v>4</v>
      </c>
      <c r="B9" s="31" t="s">
        <v>6</v>
      </c>
      <c r="C9" s="32" t="s">
        <v>7</v>
      </c>
      <c r="D9" s="33">
        <v>545.7</v>
      </c>
      <c r="E9" s="33">
        <f aca="true" t="shared" si="0" ref="E9:E79">F9-D9</f>
        <v>55.299999999999955</v>
      </c>
      <c r="F9" s="33">
        <v>601</v>
      </c>
    </row>
    <row r="10" spans="1:6" s="34" customFormat="1" ht="12.75">
      <c r="A10" s="31" t="s">
        <v>4</v>
      </c>
      <c r="B10" s="31" t="s">
        <v>8</v>
      </c>
      <c r="C10" s="32" t="s">
        <v>9</v>
      </c>
      <c r="D10" s="33">
        <v>164</v>
      </c>
      <c r="E10" s="33">
        <f t="shared" si="0"/>
        <v>17</v>
      </c>
      <c r="F10" s="33">
        <v>181</v>
      </c>
    </row>
    <row r="11" spans="1:6" s="34" customFormat="1" ht="12.75">
      <c r="A11" s="31" t="s">
        <v>4</v>
      </c>
      <c r="B11" s="31" t="s">
        <v>68</v>
      </c>
      <c r="C11" s="32" t="s">
        <v>10</v>
      </c>
      <c r="D11" s="33">
        <v>10</v>
      </c>
      <c r="E11" s="33">
        <f t="shared" si="0"/>
        <v>-10</v>
      </c>
      <c r="F11" s="33">
        <v>0</v>
      </c>
    </row>
    <row r="12" spans="1:6" s="30" customFormat="1" ht="40.5">
      <c r="A12" s="28" t="s">
        <v>11</v>
      </c>
      <c r="B12" s="28"/>
      <c r="C12" s="26" t="s">
        <v>12</v>
      </c>
      <c r="D12" s="29">
        <f>SUM(D13:D17)</f>
        <v>402.6</v>
      </c>
      <c r="E12" s="29">
        <f>SUM(E13:E17)</f>
        <v>31.30000000000001</v>
      </c>
      <c r="F12" s="29">
        <f>SUM(F13:F17)</f>
        <v>433.9</v>
      </c>
    </row>
    <row r="13" spans="1:6" s="34" customFormat="1" ht="12.75">
      <c r="A13" s="31" t="s">
        <v>11</v>
      </c>
      <c r="B13" s="31" t="s">
        <v>6</v>
      </c>
      <c r="C13" s="32" t="s">
        <v>7</v>
      </c>
      <c r="D13" s="33">
        <v>303.7</v>
      </c>
      <c r="E13" s="33">
        <f t="shared" si="0"/>
        <v>27.30000000000001</v>
      </c>
      <c r="F13" s="33">
        <v>331</v>
      </c>
    </row>
    <row r="14" spans="1:6" s="34" customFormat="1" ht="12.75">
      <c r="A14" s="31" t="s">
        <v>11</v>
      </c>
      <c r="B14" s="31" t="s">
        <v>95</v>
      </c>
      <c r="C14" s="32" t="s">
        <v>96</v>
      </c>
      <c r="D14" s="33">
        <v>5</v>
      </c>
      <c r="E14" s="33">
        <f t="shared" si="0"/>
        <v>-5</v>
      </c>
      <c r="F14" s="33">
        <v>0</v>
      </c>
    </row>
    <row r="15" spans="1:6" s="34" customFormat="1" ht="12.75">
      <c r="A15" s="31" t="s">
        <v>11</v>
      </c>
      <c r="B15" s="31" t="s">
        <v>8</v>
      </c>
      <c r="C15" s="32" t="s">
        <v>9</v>
      </c>
      <c r="D15" s="33">
        <v>93.4</v>
      </c>
      <c r="E15" s="33">
        <f t="shared" si="0"/>
        <v>9</v>
      </c>
      <c r="F15" s="33">
        <v>102.4</v>
      </c>
    </row>
    <row r="16" spans="1:6" s="34" customFormat="1" ht="12.75" hidden="1">
      <c r="A16" s="31" t="s">
        <v>11</v>
      </c>
      <c r="B16" s="31" t="s">
        <v>64</v>
      </c>
      <c r="C16" s="32" t="s">
        <v>65</v>
      </c>
      <c r="D16" s="33"/>
      <c r="E16" s="33">
        <f t="shared" si="0"/>
        <v>0</v>
      </c>
      <c r="F16" s="33"/>
    </row>
    <row r="17" spans="1:6" s="34" customFormat="1" ht="25.5">
      <c r="A17" s="31" t="s">
        <v>11</v>
      </c>
      <c r="B17" s="31" t="s">
        <v>66</v>
      </c>
      <c r="C17" s="32" t="s">
        <v>67</v>
      </c>
      <c r="D17" s="33">
        <v>0.5</v>
      </c>
      <c r="E17" s="33">
        <f t="shared" si="0"/>
        <v>0</v>
      </c>
      <c r="F17" s="33">
        <v>0.5</v>
      </c>
    </row>
    <row r="18" spans="1:6" s="30" customFormat="1" ht="40.5">
      <c r="A18" s="28" t="s">
        <v>13</v>
      </c>
      <c r="B18" s="28"/>
      <c r="C18" s="26" t="s">
        <v>14</v>
      </c>
      <c r="D18" s="29">
        <f>SUM(D19:D43)</f>
        <v>4179.2</v>
      </c>
      <c r="E18" s="29">
        <f t="shared" si="0"/>
        <v>1422.5</v>
      </c>
      <c r="F18" s="29">
        <f>SUM(F19:F43)</f>
        <v>5601.7</v>
      </c>
    </row>
    <row r="19" spans="1:6" s="34" customFormat="1" ht="12.75">
      <c r="A19" s="31" t="s">
        <v>13</v>
      </c>
      <c r="B19" s="31" t="s">
        <v>6</v>
      </c>
      <c r="C19" s="32" t="s">
        <v>7</v>
      </c>
      <c r="D19" s="33">
        <v>2681</v>
      </c>
      <c r="E19" s="33">
        <f t="shared" si="0"/>
        <v>1091.6</v>
      </c>
      <c r="F19" s="33">
        <v>3772.6</v>
      </c>
    </row>
    <row r="20" spans="1:6" s="34" customFormat="1" ht="12.75">
      <c r="A20" s="31" t="s">
        <v>13</v>
      </c>
      <c r="B20" s="31" t="s">
        <v>8</v>
      </c>
      <c r="C20" s="32" t="s">
        <v>9</v>
      </c>
      <c r="D20" s="33">
        <v>824</v>
      </c>
      <c r="E20" s="33">
        <f t="shared" si="0"/>
        <v>327.9000000000001</v>
      </c>
      <c r="F20" s="33">
        <v>1151.9</v>
      </c>
    </row>
    <row r="21" spans="1:6" s="34" customFormat="1" ht="12.75">
      <c r="A21" s="31" t="s">
        <v>13</v>
      </c>
      <c r="B21" s="31" t="s">
        <v>68</v>
      </c>
      <c r="C21" s="32" t="s">
        <v>10</v>
      </c>
      <c r="D21" s="33">
        <v>10</v>
      </c>
      <c r="E21" s="33">
        <f t="shared" si="0"/>
        <v>0</v>
      </c>
      <c r="F21" s="33">
        <v>10</v>
      </c>
    </row>
    <row r="22" spans="1:6" s="34" customFormat="1" ht="12.75">
      <c r="A22" s="31" t="s">
        <v>13</v>
      </c>
      <c r="B22" s="31" t="s">
        <v>15</v>
      </c>
      <c r="C22" s="32" t="s">
        <v>16</v>
      </c>
      <c r="D22" s="33">
        <v>94.8</v>
      </c>
      <c r="E22" s="33">
        <f t="shared" si="0"/>
        <v>-20</v>
      </c>
      <c r="F22" s="33">
        <v>74.8</v>
      </c>
    </row>
    <row r="23" spans="1:6" s="34" customFormat="1" ht="12.75">
      <c r="A23" s="31" t="s">
        <v>13</v>
      </c>
      <c r="B23" s="31" t="s">
        <v>17</v>
      </c>
      <c r="C23" s="32" t="s">
        <v>18</v>
      </c>
      <c r="D23" s="33">
        <v>165</v>
      </c>
      <c r="E23" s="33">
        <f t="shared" si="0"/>
        <v>0</v>
      </c>
      <c r="F23" s="33">
        <v>165</v>
      </c>
    </row>
    <row r="24" spans="1:6" s="34" customFormat="1" ht="12.75">
      <c r="A24" s="31" t="s">
        <v>13</v>
      </c>
      <c r="B24" s="31" t="s">
        <v>105</v>
      </c>
      <c r="C24" s="32" t="s">
        <v>106</v>
      </c>
      <c r="D24" s="33">
        <v>40</v>
      </c>
      <c r="E24" s="33">
        <f t="shared" si="0"/>
        <v>0</v>
      </c>
      <c r="F24" s="33">
        <v>40</v>
      </c>
    </row>
    <row r="25" spans="1:6" s="34" customFormat="1" ht="12.75">
      <c r="A25" s="31" t="s">
        <v>13</v>
      </c>
      <c r="B25" s="31" t="s">
        <v>69</v>
      </c>
      <c r="C25" s="32" t="s">
        <v>19</v>
      </c>
      <c r="D25" s="33">
        <v>10</v>
      </c>
      <c r="E25" s="33">
        <f t="shared" si="0"/>
        <v>3</v>
      </c>
      <c r="F25" s="33">
        <v>13</v>
      </c>
    </row>
    <row r="26" spans="1:6" s="34" customFormat="1" ht="12.75">
      <c r="A26" s="31" t="s">
        <v>13</v>
      </c>
      <c r="B26" s="31" t="s">
        <v>97</v>
      </c>
      <c r="C26" s="32" t="s">
        <v>98</v>
      </c>
      <c r="D26" s="33">
        <v>13</v>
      </c>
      <c r="E26" s="33">
        <f t="shared" si="0"/>
        <v>0</v>
      </c>
      <c r="F26" s="33">
        <v>13</v>
      </c>
    </row>
    <row r="27" spans="1:6" s="34" customFormat="1" ht="12.75">
      <c r="A27" s="31" t="s">
        <v>13</v>
      </c>
      <c r="B27" s="31" t="s">
        <v>88</v>
      </c>
      <c r="C27" s="32" t="s">
        <v>90</v>
      </c>
      <c r="D27" s="33">
        <v>50</v>
      </c>
      <c r="E27" s="33">
        <f t="shared" si="0"/>
        <v>0</v>
      </c>
      <c r="F27" s="33">
        <v>50</v>
      </c>
    </row>
    <row r="28" spans="1:6" s="34" customFormat="1" ht="12.75">
      <c r="A28" s="31" t="s">
        <v>13</v>
      </c>
      <c r="B28" s="31" t="s">
        <v>70</v>
      </c>
      <c r="C28" s="32" t="s">
        <v>38</v>
      </c>
      <c r="D28" s="33">
        <v>22.6</v>
      </c>
      <c r="E28" s="33">
        <f t="shared" si="0"/>
        <v>0</v>
      </c>
      <c r="F28" s="33">
        <v>22.6</v>
      </c>
    </row>
    <row r="29" spans="1:6" s="34" customFormat="1" ht="12.75">
      <c r="A29" s="31" t="s">
        <v>13</v>
      </c>
      <c r="B29" s="31" t="s">
        <v>118</v>
      </c>
      <c r="C29" s="32" t="s">
        <v>119</v>
      </c>
      <c r="D29" s="33">
        <v>0</v>
      </c>
      <c r="E29" s="33">
        <f t="shared" si="0"/>
        <v>20</v>
      </c>
      <c r="F29" s="33">
        <v>20</v>
      </c>
    </row>
    <row r="30" spans="1:6" s="34" customFormat="1" ht="12.75">
      <c r="A30" s="31" t="s">
        <v>13</v>
      </c>
      <c r="B30" s="31" t="s">
        <v>113</v>
      </c>
      <c r="C30" s="32" t="s">
        <v>114</v>
      </c>
      <c r="D30" s="33">
        <v>6</v>
      </c>
      <c r="E30" s="33">
        <f t="shared" si="0"/>
        <v>0</v>
      </c>
      <c r="F30" s="33">
        <v>6</v>
      </c>
    </row>
    <row r="31" spans="1:6" s="34" customFormat="1" ht="25.5">
      <c r="A31" s="31" t="s">
        <v>13</v>
      </c>
      <c r="B31" s="31" t="s">
        <v>20</v>
      </c>
      <c r="C31" s="32" t="s">
        <v>21</v>
      </c>
      <c r="D31" s="33">
        <v>41.2</v>
      </c>
      <c r="E31" s="33">
        <f t="shared" si="0"/>
        <v>0</v>
      </c>
      <c r="F31" s="33">
        <v>41.2</v>
      </c>
    </row>
    <row r="32" spans="1:6" s="34" customFormat="1" ht="12.75" hidden="1">
      <c r="A32" s="31" t="s">
        <v>13</v>
      </c>
      <c r="B32" s="31" t="s">
        <v>64</v>
      </c>
      <c r="C32" s="32" t="s">
        <v>65</v>
      </c>
      <c r="D32" s="33">
        <v>0</v>
      </c>
      <c r="E32" s="33">
        <f t="shared" si="0"/>
        <v>0</v>
      </c>
      <c r="F32" s="33">
        <v>0</v>
      </c>
    </row>
    <row r="33" spans="1:6" s="34" customFormat="1" ht="12.75">
      <c r="A33" s="31" t="s">
        <v>13</v>
      </c>
      <c r="B33" s="31" t="s">
        <v>71</v>
      </c>
      <c r="C33" s="32" t="s">
        <v>22</v>
      </c>
      <c r="D33" s="33">
        <v>7</v>
      </c>
      <c r="E33" s="33">
        <f t="shared" si="0"/>
        <v>0</v>
      </c>
      <c r="F33" s="33">
        <v>7</v>
      </c>
    </row>
    <row r="34" spans="1:6" s="34" customFormat="1" ht="25.5">
      <c r="A34" s="31" t="s">
        <v>13</v>
      </c>
      <c r="B34" s="31" t="s">
        <v>66</v>
      </c>
      <c r="C34" s="32" t="s">
        <v>67</v>
      </c>
      <c r="D34" s="33">
        <v>0.4</v>
      </c>
      <c r="E34" s="33">
        <f t="shared" si="0"/>
        <v>0</v>
      </c>
      <c r="F34" s="33">
        <v>0.4</v>
      </c>
    </row>
    <row r="35" spans="1:6" s="34" customFormat="1" ht="12.75" hidden="1">
      <c r="A35" s="31" t="s">
        <v>13</v>
      </c>
      <c r="B35" s="31" t="s">
        <v>93</v>
      </c>
      <c r="C35" s="32" t="s">
        <v>94</v>
      </c>
      <c r="D35" s="33">
        <v>0</v>
      </c>
      <c r="E35" s="33">
        <f t="shared" si="0"/>
        <v>0</v>
      </c>
      <c r="F35" s="33">
        <v>0</v>
      </c>
    </row>
    <row r="36" spans="1:6" s="34" customFormat="1" ht="12.75">
      <c r="A36" s="31" t="s">
        <v>13</v>
      </c>
      <c r="B36" s="31" t="s">
        <v>111</v>
      </c>
      <c r="C36" s="32" t="s">
        <v>112</v>
      </c>
      <c r="D36" s="33">
        <v>45</v>
      </c>
      <c r="E36" s="33">
        <f t="shared" si="0"/>
        <v>0</v>
      </c>
      <c r="F36" s="33">
        <v>45</v>
      </c>
    </row>
    <row r="37" spans="1:6" s="34" customFormat="1" ht="12.75">
      <c r="A37" s="31" t="s">
        <v>13</v>
      </c>
      <c r="B37" s="31" t="s">
        <v>120</v>
      </c>
      <c r="C37" s="32" t="s">
        <v>121</v>
      </c>
      <c r="D37" s="33">
        <v>0</v>
      </c>
      <c r="E37" s="33">
        <f t="shared" si="0"/>
        <v>15</v>
      </c>
      <c r="F37" s="33">
        <v>15</v>
      </c>
    </row>
    <row r="38" spans="1:6" s="34" customFormat="1" ht="12.75">
      <c r="A38" s="31" t="s">
        <v>13</v>
      </c>
      <c r="B38" s="31" t="s">
        <v>72</v>
      </c>
      <c r="C38" s="32" t="s">
        <v>73</v>
      </c>
      <c r="D38" s="33">
        <v>35</v>
      </c>
      <c r="E38" s="33">
        <f t="shared" si="0"/>
        <v>0</v>
      </c>
      <c r="F38" s="33">
        <v>35</v>
      </c>
    </row>
    <row r="39" spans="1:6" s="34" customFormat="1" ht="12.75">
      <c r="A39" s="31" t="s">
        <v>13</v>
      </c>
      <c r="B39" s="31" t="s">
        <v>107</v>
      </c>
      <c r="C39" s="32" t="s">
        <v>108</v>
      </c>
      <c r="D39" s="33">
        <v>80</v>
      </c>
      <c r="E39" s="33">
        <f t="shared" si="0"/>
        <v>0</v>
      </c>
      <c r="F39" s="33">
        <v>80</v>
      </c>
    </row>
    <row r="40" spans="1:6" s="34" customFormat="1" ht="12.75">
      <c r="A40" s="31" t="s">
        <v>13</v>
      </c>
      <c r="B40" s="31" t="s">
        <v>99</v>
      </c>
      <c r="C40" s="32" t="s">
        <v>100</v>
      </c>
      <c r="D40" s="33">
        <v>30</v>
      </c>
      <c r="E40" s="33">
        <f t="shared" si="0"/>
        <v>0</v>
      </c>
      <c r="F40" s="33">
        <v>30</v>
      </c>
    </row>
    <row r="41" spans="1:6" s="34" customFormat="1" ht="12.75">
      <c r="A41" s="31" t="s">
        <v>13</v>
      </c>
      <c r="B41" s="31" t="s">
        <v>74</v>
      </c>
      <c r="C41" s="32" t="s">
        <v>75</v>
      </c>
      <c r="D41" s="33">
        <v>4.2</v>
      </c>
      <c r="E41" s="33">
        <f t="shared" si="0"/>
        <v>3</v>
      </c>
      <c r="F41" s="33">
        <v>7.2</v>
      </c>
    </row>
    <row r="42" spans="1:6" s="34" customFormat="1" ht="12.75">
      <c r="A42" s="31" t="s">
        <v>13</v>
      </c>
      <c r="B42" s="31" t="s">
        <v>83</v>
      </c>
      <c r="C42" s="32" t="s">
        <v>43</v>
      </c>
      <c r="D42" s="33">
        <v>0</v>
      </c>
      <c r="E42" s="33">
        <f t="shared" si="0"/>
        <v>2</v>
      </c>
      <c r="F42" s="33">
        <v>2</v>
      </c>
    </row>
    <row r="43" spans="1:6" s="34" customFormat="1" ht="25.5">
      <c r="A43" s="31" t="s">
        <v>13</v>
      </c>
      <c r="B43" s="31" t="s">
        <v>76</v>
      </c>
      <c r="C43" s="32" t="s">
        <v>77</v>
      </c>
      <c r="D43" s="33">
        <v>20</v>
      </c>
      <c r="E43" s="33">
        <f t="shared" si="0"/>
        <v>-20</v>
      </c>
      <c r="F43" s="33">
        <v>0</v>
      </c>
    </row>
    <row r="44" spans="1:6" s="30" customFormat="1" ht="27">
      <c r="A44" s="28" t="s">
        <v>23</v>
      </c>
      <c r="B44" s="28"/>
      <c r="C44" s="26" t="s">
        <v>24</v>
      </c>
      <c r="D44" s="29">
        <f>SUM(D45:D46)</f>
        <v>1110.9</v>
      </c>
      <c r="E44" s="29">
        <f t="shared" si="0"/>
        <v>0</v>
      </c>
      <c r="F44" s="29">
        <f>SUM(F45:F46)</f>
        <v>1110.9</v>
      </c>
    </row>
    <row r="45" spans="1:6" s="34" customFormat="1" ht="25.5">
      <c r="A45" s="31" t="s">
        <v>23</v>
      </c>
      <c r="B45" s="31" t="s">
        <v>25</v>
      </c>
      <c r="C45" s="32" t="s">
        <v>26</v>
      </c>
      <c r="D45" s="33">
        <v>1028.5</v>
      </c>
      <c r="E45" s="33">
        <f t="shared" si="0"/>
        <v>0</v>
      </c>
      <c r="F45" s="33">
        <v>1028.5</v>
      </c>
    </row>
    <row r="46" spans="1:6" s="34" customFormat="1" ht="12.75">
      <c r="A46" s="31" t="s">
        <v>23</v>
      </c>
      <c r="B46" s="31" t="s">
        <v>27</v>
      </c>
      <c r="C46" s="32" t="s">
        <v>28</v>
      </c>
      <c r="D46" s="33">
        <v>82.4</v>
      </c>
      <c r="E46" s="33">
        <f t="shared" si="0"/>
        <v>0</v>
      </c>
      <c r="F46" s="33">
        <v>82.4</v>
      </c>
    </row>
    <row r="47" spans="1:6" s="30" customFormat="1" ht="13.5">
      <c r="A47" s="28" t="s">
        <v>29</v>
      </c>
      <c r="B47" s="28"/>
      <c r="C47" s="26" t="s">
        <v>30</v>
      </c>
      <c r="D47" s="29">
        <f>D48</f>
        <v>10</v>
      </c>
      <c r="E47" s="29">
        <f>E48</f>
        <v>0</v>
      </c>
      <c r="F47" s="29">
        <f>F48</f>
        <v>10</v>
      </c>
    </row>
    <row r="48" spans="1:6" s="34" customFormat="1" ht="12.75">
      <c r="A48" s="31" t="s">
        <v>29</v>
      </c>
      <c r="B48" s="31" t="s">
        <v>78</v>
      </c>
      <c r="C48" s="32" t="s">
        <v>31</v>
      </c>
      <c r="D48" s="33">
        <v>10</v>
      </c>
      <c r="E48" s="33">
        <f t="shared" si="0"/>
        <v>0</v>
      </c>
      <c r="F48" s="33">
        <v>10</v>
      </c>
    </row>
    <row r="49" spans="1:6" s="30" customFormat="1" ht="13.5">
      <c r="A49" s="28" t="s">
        <v>32</v>
      </c>
      <c r="B49" s="28"/>
      <c r="C49" s="26" t="s">
        <v>33</v>
      </c>
      <c r="D49" s="29">
        <f>SUM(D50:D59)</f>
        <v>267.4</v>
      </c>
      <c r="E49" s="29">
        <f t="shared" si="0"/>
        <v>916.2000000000002</v>
      </c>
      <c r="F49" s="29">
        <f>SUM(F50:F59)</f>
        <v>1183.6000000000001</v>
      </c>
    </row>
    <row r="50" spans="1:6" s="34" customFormat="1" ht="12.75">
      <c r="A50" s="31" t="s">
        <v>32</v>
      </c>
      <c r="B50" s="31" t="s">
        <v>17</v>
      </c>
      <c r="C50" s="32" t="s">
        <v>18</v>
      </c>
      <c r="D50" s="33">
        <v>70</v>
      </c>
      <c r="E50" s="33">
        <f t="shared" si="0"/>
        <v>944.2</v>
      </c>
      <c r="F50" s="33">
        <v>1014.2</v>
      </c>
    </row>
    <row r="51" spans="1:6" s="34" customFormat="1" ht="12.75">
      <c r="A51" s="31" t="s">
        <v>32</v>
      </c>
      <c r="B51" s="31" t="s">
        <v>105</v>
      </c>
      <c r="C51" s="32" t="s">
        <v>106</v>
      </c>
      <c r="D51" s="33">
        <v>40</v>
      </c>
      <c r="E51" s="33">
        <f t="shared" si="0"/>
        <v>0</v>
      </c>
      <c r="F51" s="33">
        <v>40</v>
      </c>
    </row>
    <row r="52" spans="1:6" s="34" customFormat="1" ht="12.75">
      <c r="A52" s="31" t="s">
        <v>32</v>
      </c>
      <c r="B52" s="31" t="s">
        <v>88</v>
      </c>
      <c r="C52" s="32" t="s">
        <v>90</v>
      </c>
      <c r="D52" s="33">
        <v>30</v>
      </c>
      <c r="E52" s="33">
        <f t="shared" si="0"/>
        <v>0</v>
      </c>
      <c r="F52" s="33">
        <v>30</v>
      </c>
    </row>
    <row r="53" spans="1:6" s="34" customFormat="1" ht="12.75">
      <c r="A53" s="31" t="s">
        <v>32</v>
      </c>
      <c r="B53" s="31" t="s">
        <v>113</v>
      </c>
      <c r="C53" s="32" t="s">
        <v>114</v>
      </c>
      <c r="D53" s="33">
        <v>6</v>
      </c>
      <c r="E53" s="33">
        <f t="shared" si="0"/>
        <v>0</v>
      </c>
      <c r="F53" s="33">
        <v>6</v>
      </c>
    </row>
    <row r="54" spans="1:6" s="34" customFormat="1" ht="12.75">
      <c r="A54" s="31" t="s">
        <v>32</v>
      </c>
      <c r="B54" s="31" t="s">
        <v>71</v>
      </c>
      <c r="C54" s="32" t="s">
        <v>22</v>
      </c>
      <c r="D54" s="33">
        <v>10</v>
      </c>
      <c r="E54" s="33">
        <f t="shared" si="0"/>
        <v>0</v>
      </c>
      <c r="F54" s="33">
        <v>10</v>
      </c>
    </row>
    <row r="55" spans="1:6" s="34" customFormat="1" ht="12.75">
      <c r="A55" s="31" t="s">
        <v>32</v>
      </c>
      <c r="B55" s="31" t="s">
        <v>79</v>
      </c>
      <c r="C55" s="32" t="s">
        <v>80</v>
      </c>
      <c r="D55" s="33">
        <v>0.7</v>
      </c>
      <c r="E55" s="33">
        <f t="shared" si="0"/>
        <v>0</v>
      </c>
      <c r="F55" s="33">
        <v>0.7</v>
      </c>
    </row>
    <row r="56" spans="1:6" s="34" customFormat="1" ht="12.75" hidden="1">
      <c r="A56" s="31" t="s">
        <v>32</v>
      </c>
      <c r="B56" s="31" t="s">
        <v>81</v>
      </c>
      <c r="C56" s="32" t="s">
        <v>82</v>
      </c>
      <c r="D56" s="33">
        <v>0</v>
      </c>
      <c r="E56" s="33">
        <f t="shared" si="0"/>
        <v>0</v>
      </c>
      <c r="F56" s="33">
        <v>0</v>
      </c>
    </row>
    <row r="57" spans="1:6" s="34" customFormat="1" ht="12.75">
      <c r="A57" s="31" t="s">
        <v>32</v>
      </c>
      <c r="B57" s="31" t="s">
        <v>126</v>
      </c>
      <c r="C57" s="32" t="s">
        <v>127</v>
      </c>
      <c r="D57" s="33">
        <v>30</v>
      </c>
      <c r="E57" s="33">
        <f t="shared" si="0"/>
        <v>-28</v>
      </c>
      <c r="F57" s="33">
        <v>2</v>
      </c>
    </row>
    <row r="58" spans="1:6" s="34" customFormat="1" ht="12.75">
      <c r="A58" s="31" t="s">
        <v>32</v>
      </c>
      <c r="B58" s="31" t="s">
        <v>107</v>
      </c>
      <c r="C58" s="32" t="s">
        <v>108</v>
      </c>
      <c r="D58" s="33">
        <v>80</v>
      </c>
      <c r="E58" s="33">
        <f t="shared" si="0"/>
        <v>0</v>
      </c>
      <c r="F58" s="33">
        <v>80</v>
      </c>
    </row>
    <row r="59" spans="1:6" s="34" customFormat="1" ht="12.75">
      <c r="A59" s="31" t="s">
        <v>32</v>
      </c>
      <c r="B59" s="31" t="s">
        <v>74</v>
      </c>
      <c r="C59" s="32" t="s">
        <v>75</v>
      </c>
      <c r="D59" s="33">
        <v>0.7</v>
      </c>
      <c r="E59" s="33">
        <f t="shared" si="0"/>
        <v>0</v>
      </c>
      <c r="F59" s="33">
        <v>0.7</v>
      </c>
    </row>
    <row r="60" spans="1:6" s="13" customFormat="1" ht="13.5">
      <c r="A60" s="14" t="s">
        <v>34</v>
      </c>
      <c r="B60" s="14"/>
      <c r="C60" s="15" t="s">
        <v>35</v>
      </c>
      <c r="D60" s="16">
        <f>D61</f>
        <v>149.1</v>
      </c>
      <c r="E60" s="16">
        <f t="shared" si="0"/>
        <v>0</v>
      </c>
      <c r="F60" s="16">
        <f>F61</f>
        <v>149.1</v>
      </c>
    </row>
    <row r="61" spans="1:6" s="30" customFormat="1" ht="13.5">
      <c r="A61" s="28" t="s">
        <v>36</v>
      </c>
      <c r="B61" s="28"/>
      <c r="C61" s="26" t="s">
        <v>37</v>
      </c>
      <c r="D61" s="29">
        <f>SUM(D62:D68)</f>
        <v>149.1</v>
      </c>
      <c r="E61" s="29">
        <f>SUM(E62:E68)</f>
        <v>0</v>
      </c>
      <c r="F61" s="29">
        <f>SUM(F62:F68)</f>
        <v>149.1</v>
      </c>
    </row>
    <row r="62" spans="1:6" s="34" customFormat="1" ht="12.75">
      <c r="A62" s="31" t="s">
        <v>36</v>
      </c>
      <c r="B62" s="31" t="s">
        <v>6</v>
      </c>
      <c r="C62" s="32" t="s">
        <v>7</v>
      </c>
      <c r="D62" s="33">
        <v>110.2</v>
      </c>
      <c r="E62" s="33">
        <f t="shared" si="0"/>
        <v>0</v>
      </c>
      <c r="F62" s="33">
        <v>110.2</v>
      </c>
    </row>
    <row r="63" spans="1:6" s="34" customFormat="1" ht="12.75">
      <c r="A63" s="31" t="s">
        <v>36</v>
      </c>
      <c r="B63" s="31" t="s">
        <v>8</v>
      </c>
      <c r="C63" s="32" t="s">
        <v>9</v>
      </c>
      <c r="D63" s="33">
        <v>33.3</v>
      </c>
      <c r="E63" s="33">
        <f t="shared" si="0"/>
        <v>0</v>
      </c>
      <c r="F63" s="33">
        <v>33.3</v>
      </c>
    </row>
    <row r="64" spans="1:6" s="34" customFormat="1" ht="12.75" hidden="1">
      <c r="A64" s="31" t="s">
        <v>36</v>
      </c>
      <c r="B64" s="31" t="s">
        <v>69</v>
      </c>
      <c r="C64" s="32" t="s">
        <v>19</v>
      </c>
      <c r="D64" s="33"/>
      <c r="E64" s="33">
        <f t="shared" si="0"/>
        <v>0</v>
      </c>
      <c r="F64" s="33"/>
    </row>
    <row r="65" spans="1:6" s="34" customFormat="1" ht="12.75" hidden="1">
      <c r="A65" s="31" t="s">
        <v>36</v>
      </c>
      <c r="B65" s="31" t="s">
        <v>64</v>
      </c>
      <c r="C65" s="32" t="s">
        <v>65</v>
      </c>
      <c r="D65" s="33"/>
      <c r="E65" s="33">
        <f t="shared" si="0"/>
        <v>0</v>
      </c>
      <c r="F65" s="33"/>
    </row>
    <row r="66" spans="1:6" s="34" customFormat="1" ht="12.75">
      <c r="A66" s="31" t="s">
        <v>36</v>
      </c>
      <c r="B66" s="31" t="s">
        <v>101</v>
      </c>
      <c r="C66" s="32" t="s">
        <v>102</v>
      </c>
      <c r="D66" s="33">
        <v>5.6</v>
      </c>
      <c r="E66" s="33">
        <f t="shared" si="0"/>
        <v>0</v>
      </c>
      <c r="F66" s="33">
        <v>5.6</v>
      </c>
    </row>
    <row r="67" spans="1:6" s="34" customFormat="1" ht="12.75">
      <c r="A67" s="31" t="s">
        <v>36</v>
      </c>
      <c r="B67" s="31" t="s">
        <v>103</v>
      </c>
      <c r="C67" s="32" t="s">
        <v>104</v>
      </c>
      <c r="D67" s="33">
        <v>0</v>
      </c>
      <c r="E67" s="33">
        <f t="shared" si="0"/>
        <v>0</v>
      </c>
      <c r="F67" s="33">
        <v>0</v>
      </c>
    </row>
    <row r="68" spans="1:6" s="34" customFormat="1" ht="12.75">
      <c r="A68" s="31" t="s">
        <v>36</v>
      </c>
      <c r="B68" s="31" t="s">
        <v>74</v>
      </c>
      <c r="C68" s="32" t="s">
        <v>75</v>
      </c>
      <c r="D68" s="33">
        <v>0</v>
      </c>
      <c r="E68" s="33">
        <f t="shared" si="0"/>
        <v>0</v>
      </c>
      <c r="F68" s="33">
        <v>0</v>
      </c>
    </row>
    <row r="69" spans="1:6" s="24" customFormat="1" ht="27">
      <c r="A69" s="14" t="s">
        <v>115</v>
      </c>
      <c r="B69" s="14"/>
      <c r="C69" s="15" t="s">
        <v>122</v>
      </c>
      <c r="D69" s="16">
        <f aca="true" t="shared" si="1" ref="D69:F70">D70</f>
        <v>0.9</v>
      </c>
      <c r="E69" s="16">
        <f t="shared" si="0"/>
        <v>0</v>
      </c>
      <c r="F69" s="16">
        <f t="shared" si="1"/>
        <v>0.9</v>
      </c>
    </row>
    <row r="70" spans="1:6" s="30" customFormat="1" ht="27">
      <c r="A70" s="28" t="s">
        <v>115</v>
      </c>
      <c r="B70" s="28"/>
      <c r="C70" s="26" t="s">
        <v>123</v>
      </c>
      <c r="D70" s="29">
        <f>D71</f>
        <v>0.9</v>
      </c>
      <c r="E70" s="29">
        <f t="shared" si="0"/>
        <v>0</v>
      </c>
      <c r="F70" s="29">
        <f t="shared" si="1"/>
        <v>0.9</v>
      </c>
    </row>
    <row r="71" spans="1:6" s="34" customFormat="1" ht="12.75">
      <c r="A71" s="31" t="s">
        <v>115</v>
      </c>
      <c r="B71" s="31" t="s">
        <v>116</v>
      </c>
      <c r="C71" s="32" t="s">
        <v>117</v>
      </c>
      <c r="D71" s="33">
        <v>0.9</v>
      </c>
      <c r="E71" s="33">
        <f t="shared" si="0"/>
        <v>0</v>
      </c>
      <c r="F71" s="33">
        <v>0.9</v>
      </c>
    </row>
    <row r="72" spans="1:6" s="13" customFormat="1" ht="13.5">
      <c r="A72" s="14" t="s">
        <v>39</v>
      </c>
      <c r="B72" s="14"/>
      <c r="C72" s="15" t="s">
        <v>40</v>
      </c>
      <c r="D72" s="16">
        <f>D73+D80</f>
        <v>843.5999999999999</v>
      </c>
      <c r="E72" s="16">
        <f t="shared" si="0"/>
        <v>23.200000000000045</v>
      </c>
      <c r="F72" s="16">
        <f>F73+F80</f>
        <v>866.8</v>
      </c>
    </row>
    <row r="73" spans="1:6" s="30" customFormat="1" ht="13.5">
      <c r="A73" s="28" t="s">
        <v>41</v>
      </c>
      <c r="B73" s="28"/>
      <c r="C73" s="26" t="s">
        <v>42</v>
      </c>
      <c r="D73" s="29">
        <f>SUM(D74:D79)</f>
        <v>791.8</v>
      </c>
      <c r="E73" s="29">
        <f t="shared" si="0"/>
        <v>0</v>
      </c>
      <c r="F73" s="29">
        <f>SUM(F74:F79)</f>
        <v>791.8</v>
      </c>
    </row>
    <row r="74" spans="1:6" s="34" customFormat="1" ht="12.75">
      <c r="A74" s="31" t="s">
        <v>41</v>
      </c>
      <c r="B74" s="31" t="s">
        <v>17</v>
      </c>
      <c r="C74" s="32" t="s">
        <v>18</v>
      </c>
      <c r="D74" s="33">
        <v>90</v>
      </c>
      <c r="E74" s="33">
        <f t="shared" si="0"/>
        <v>0</v>
      </c>
      <c r="F74" s="33">
        <v>90</v>
      </c>
    </row>
    <row r="75" spans="1:6" s="34" customFormat="1" ht="12.75">
      <c r="A75" s="31" t="s">
        <v>41</v>
      </c>
      <c r="B75" s="31" t="s">
        <v>105</v>
      </c>
      <c r="C75" s="32" t="s">
        <v>106</v>
      </c>
      <c r="D75" s="33">
        <v>346.8</v>
      </c>
      <c r="E75" s="33">
        <f t="shared" si="0"/>
        <v>0</v>
      </c>
      <c r="F75" s="33">
        <v>346.8</v>
      </c>
    </row>
    <row r="76" spans="1:6" s="34" customFormat="1" ht="12.75">
      <c r="A76" s="31" t="s">
        <v>41</v>
      </c>
      <c r="B76" s="31" t="s">
        <v>69</v>
      </c>
      <c r="C76" s="32" t="s">
        <v>19</v>
      </c>
      <c r="D76" s="33">
        <v>145</v>
      </c>
      <c r="E76" s="33">
        <f t="shared" si="0"/>
        <v>0</v>
      </c>
      <c r="F76" s="33">
        <v>145</v>
      </c>
    </row>
    <row r="77" spans="1:6" s="34" customFormat="1" ht="12.75">
      <c r="A77" s="31" t="s">
        <v>41</v>
      </c>
      <c r="B77" s="31" t="s">
        <v>88</v>
      </c>
      <c r="C77" s="32" t="s">
        <v>90</v>
      </c>
      <c r="D77" s="33">
        <v>100</v>
      </c>
      <c r="E77" s="33">
        <f t="shared" si="0"/>
        <v>0</v>
      </c>
      <c r="F77" s="33">
        <v>100</v>
      </c>
    </row>
    <row r="78" spans="1:6" s="34" customFormat="1" ht="12.75">
      <c r="A78" s="31" t="s">
        <v>41</v>
      </c>
      <c r="B78" s="31" t="s">
        <v>70</v>
      </c>
      <c r="C78" s="32" t="s">
        <v>38</v>
      </c>
      <c r="D78" s="33">
        <v>10</v>
      </c>
      <c r="E78" s="33">
        <f t="shared" si="0"/>
        <v>0</v>
      </c>
      <c r="F78" s="33">
        <v>10</v>
      </c>
    </row>
    <row r="79" spans="1:6" s="34" customFormat="1" ht="12.75">
      <c r="A79" s="31" t="s">
        <v>41</v>
      </c>
      <c r="B79" s="31" t="s">
        <v>107</v>
      </c>
      <c r="C79" s="32" t="s">
        <v>108</v>
      </c>
      <c r="D79" s="33">
        <v>100</v>
      </c>
      <c r="E79" s="33">
        <f t="shared" si="0"/>
        <v>0</v>
      </c>
      <c r="F79" s="33">
        <v>100</v>
      </c>
    </row>
    <row r="80" spans="1:6" s="30" customFormat="1" ht="13.5">
      <c r="A80" s="28" t="s">
        <v>87</v>
      </c>
      <c r="B80" s="28"/>
      <c r="C80" s="26" t="s">
        <v>89</v>
      </c>
      <c r="D80" s="29">
        <f>D81+D82</f>
        <v>51.8</v>
      </c>
      <c r="E80" s="29">
        <f aca="true" t="shared" si="2" ref="E80:E109">F80-D80</f>
        <v>23.200000000000003</v>
      </c>
      <c r="F80" s="29">
        <f>F81+F82</f>
        <v>75</v>
      </c>
    </row>
    <row r="81" spans="1:6" s="34" customFormat="1" ht="12.75">
      <c r="A81" s="31" t="s">
        <v>87</v>
      </c>
      <c r="B81" s="31" t="s">
        <v>109</v>
      </c>
      <c r="C81" s="32" t="s">
        <v>110</v>
      </c>
      <c r="D81" s="33">
        <v>6.8</v>
      </c>
      <c r="E81" s="33">
        <f t="shared" si="2"/>
        <v>23.2</v>
      </c>
      <c r="F81" s="33">
        <v>30</v>
      </c>
    </row>
    <row r="82" spans="1:6" s="34" customFormat="1" ht="12.75">
      <c r="A82" s="31" t="s">
        <v>87</v>
      </c>
      <c r="B82" s="31" t="s">
        <v>70</v>
      </c>
      <c r="C82" s="32" t="s">
        <v>38</v>
      </c>
      <c r="D82" s="33">
        <v>45</v>
      </c>
      <c r="E82" s="33">
        <f t="shared" si="2"/>
        <v>0</v>
      </c>
      <c r="F82" s="33">
        <v>45</v>
      </c>
    </row>
    <row r="83" spans="1:6" s="13" customFormat="1" ht="13.5">
      <c r="A83" s="14" t="s">
        <v>44</v>
      </c>
      <c r="B83" s="14"/>
      <c r="C83" s="15" t="s">
        <v>45</v>
      </c>
      <c r="D83" s="16">
        <f>D89+D86+D84</f>
        <v>307.6</v>
      </c>
      <c r="E83" s="16">
        <f>E89+E86+E84</f>
        <v>70</v>
      </c>
      <c r="F83" s="16">
        <f>F89+F86+F84</f>
        <v>377.6</v>
      </c>
    </row>
    <row r="84" spans="1:6" s="20" customFormat="1" ht="13.5">
      <c r="A84" s="17" t="s">
        <v>129</v>
      </c>
      <c r="B84" s="17"/>
      <c r="C84" s="18" t="s">
        <v>130</v>
      </c>
      <c r="D84" s="19">
        <f>D85</f>
        <v>0</v>
      </c>
      <c r="E84" s="19">
        <f>E85</f>
        <v>60</v>
      </c>
      <c r="F84" s="19">
        <f>F85</f>
        <v>60</v>
      </c>
    </row>
    <row r="85" spans="1:6" s="24" customFormat="1" ht="12.75">
      <c r="A85" s="21" t="s">
        <v>129</v>
      </c>
      <c r="B85" s="21" t="s">
        <v>70</v>
      </c>
      <c r="C85" s="22" t="s">
        <v>38</v>
      </c>
      <c r="D85" s="23">
        <v>0</v>
      </c>
      <c r="E85" s="25">
        <f t="shared" si="2"/>
        <v>60</v>
      </c>
      <c r="F85" s="23">
        <v>60</v>
      </c>
    </row>
    <row r="86" spans="1:6" s="36" customFormat="1" ht="13.5">
      <c r="A86" s="28" t="s">
        <v>91</v>
      </c>
      <c r="B86" s="28"/>
      <c r="C86" s="26" t="s">
        <v>92</v>
      </c>
      <c r="D86" s="29">
        <f>D88+D87</f>
        <v>95.5</v>
      </c>
      <c r="E86" s="29">
        <f>E88+E87</f>
        <v>10</v>
      </c>
      <c r="F86" s="29">
        <f>F88+F87</f>
        <v>105.5</v>
      </c>
    </row>
    <row r="87" spans="1:6" s="36" customFormat="1" ht="12.75">
      <c r="A87" s="21" t="s">
        <v>91</v>
      </c>
      <c r="B87" s="21" t="s">
        <v>88</v>
      </c>
      <c r="C87" s="22" t="s">
        <v>90</v>
      </c>
      <c r="D87" s="23">
        <v>0</v>
      </c>
      <c r="E87" s="25">
        <f>F87-D87</f>
        <v>10</v>
      </c>
      <c r="F87" s="23">
        <v>10</v>
      </c>
    </row>
    <row r="88" spans="1:6" s="24" customFormat="1" ht="12.75">
      <c r="A88" s="21" t="s">
        <v>91</v>
      </c>
      <c r="B88" s="21" t="s">
        <v>111</v>
      </c>
      <c r="C88" s="22" t="s">
        <v>112</v>
      </c>
      <c r="D88" s="23">
        <v>95.5</v>
      </c>
      <c r="E88" s="25">
        <f>F88-D88</f>
        <v>0</v>
      </c>
      <c r="F88" s="23">
        <v>95.5</v>
      </c>
    </row>
    <row r="89" spans="1:6" s="30" customFormat="1" ht="13.5">
      <c r="A89" s="28" t="s">
        <v>84</v>
      </c>
      <c r="B89" s="28"/>
      <c r="C89" s="26" t="s">
        <v>85</v>
      </c>
      <c r="D89" s="29">
        <f>SUM(D90:D91)</f>
        <v>212.1</v>
      </c>
      <c r="E89" s="29">
        <f t="shared" si="2"/>
        <v>0</v>
      </c>
      <c r="F89" s="29">
        <f>SUM(F90:F91)</f>
        <v>212.1</v>
      </c>
    </row>
    <row r="90" spans="1:6" s="34" customFormat="1" ht="12.75">
      <c r="A90" s="31" t="s">
        <v>84</v>
      </c>
      <c r="B90" s="31" t="s">
        <v>70</v>
      </c>
      <c r="C90" s="32" t="s">
        <v>38</v>
      </c>
      <c r="D90" s="33">
        <v>202.1</v>
      </c>
      <c r="E90" s="33">
        <f t="shared" si="2"/>
        <v>0</v>
      </c>
      <c r="F90" s="33">
        <v>202.1</v>
      </c>
    </row>
    <row r="91" spans="1:6" s="34" customFormat="1" ht="12.75">
      <c r="A91" s="31" t="s">
        <v>84</v>
      </c>
      <c r="B91" s="31" t="s">
        <v>107</v>
      </c>
      <c r="C91" s="32" t="s">
        <v>108</v>
      </c>
      <c r="D91" s="33">
        <v>10</v>
      </c>
      <c r="E91" s="33">
        <f t="shared" si="2"/>
        <v>0</v>
      </c>
      <c r="F91" s="33">
        <v>10</v>
      </c>
    </row>
    <row r="92" spans="1:6" s="13" customFormat="1" ht="13.5">
      <c r="A92" s="14" t="s">
        <v>46</v>
      </c>
      <c r="B92" s="14"/>
      <c r="C92" s="15" t="s">
        <v>47</v>
      </c>
      <c r="D92" s="16">
        <f aca="true" t="shared" si="3" ref="D92:F93">D93</f>
        <v>20</v>
      </c>
      <c r="E92" s="16">
        <f t="shared" si="2"/>
        <v>-20</v>
      </c>
      <c r="F92" s="16">
        <f t="shared" si="3"/>
        <v>0</v>
      </c>
    </row>
    <row r="93" spans="1:6" s="30" customFormat="1" ht="27">
      <c r="A93" s="28" t="s">
        <v>48</v>
      </c>
      <c r="B93" s="28"/>
      <c r="C93" s="26" t="s">
        <v>49</v>
      </c>
      <c r="D93" s="29">
        <f t="shared" si="3"/>
        <v>20</v>
      </c>
      <c r="E93" s="29">
        <f t="shared" si="2"/>
        <v>-20</v>
      </c>
      <c r="F93" s="29">
        <f t="shared" si="3"/>
        <v>0</v>
      </c>
    </row>
    <row r="94" spans="1:6" s="34" customFormat="1" ht="25.5">
      <c r="A94" s="31" t="s">
        <v>48</v>
      </c>
      <c r="B94" s="31" t="s">
        <v>50</v>
      </c>
      <c r="C94" s="32" t="s">
        <v>51</v>
      </c>
      <c r="D94" s="33">
        <v>20</v>
      </c>
      <c r="E94" s="33">
        <f t="shared" si="2"/>
        <v>-20</v>
      </c>
      <c r="F94" s="33">
        <v>0</v>
      </c>
    </row>
    <row r="95" spans="1:6" s="13" customFormat="1" ht="13.5">
      <c r="A95" s="14" t="s">
        <v>52</v>
      </c>
      <c r="B95" s="14"/>
      <c r="C95" s="15" t="s">
        <v>53</v>
      </c>
      <c r="D95" s="16">
        <f>D96</f>
        <v>2089.5</v>
      </c>
      <c r="E95" s="16">
        <f t="shared" si="2"/>
        <v>-523</v>
      </c>
      <c r="F95" s="16">
        <f>F96</f>
        <v>1566.5</v>
      </c>
    </row>
    <row r="96" spans="1:6" s="30" customFormat="1" ht="13.5">
      <c r="A96" s="28" t="s">
        <v>54</v>
      </c>
      <c r="B96" s="28"/>
      <c r="C96" s="26" t="s">
        <v>55</v>
      </c>
      <c r="D96" s="29">
        <f>SUM(D97:D107)</f>
        <v>2089.5</v>
      </c>
      <c r="E96" s="29">
        <f t="shared" si="2"/>
        <v>-523</v>
      </c>
      <c r="F96" s="29">
        <f>SUM(F97:F107)</f>
        <v>1566.5</v>
      </c>
    </row>
    <row r="97" spans="1:6" s="34" customFormat="1" ht="12.75">
      <c r="A97" s="31" t="s">
        <v>54</v>
      </c>
      <c r="B97" s="31" t="s">
        <v>6</v>
      </c>
      <c r="C97" s="32" t="s">
        <v>7</v>
      </c>
      <c r="D97" s="33">
        <v>1216</v>
      </c>
      <c r="E97" s="33">
        <f t="shared" si="2"/>
        <v>-380.70000000000005</v>
      </c>
      <c r="F97" s="33">
        <v>835.3</v>
      </c>
    </row>
    <row r="98" spans="1:6" s="34" customFormat="1" ht="12.75">
      <c r="A98" s="31" t="s">
        <v>54</v>
      </c>
      <c r="B98" s="31" t="s">
        <v>8</v>
      </c>
      <c r="C98" s="32" t="s">
        <v>9</v>
      </c>
      <c r="D98" s="33">
        <v>365</v>
      </c>
      <c r="E98" s="33">
        <f t="shared" si="2"/>
        <v>-106</v>
      </c>
      <c r="F98" s="33">
        <v>259</v>
      </c>
    </row>
    <row r="99" spans="1:6" s="34" customFormat="1" ht="12.75">
      <c r="A99" s="31" t="s">
        <v>54</v>
      </c>
      <c r="B99" s="31" t="s">
        <v>15</v>
      </c>
      <c r="C99" s="32" t="s">
        <v>16</v>
      </c>
      <c r="D99" s="33">
        <v>67.5</v>
      </c>
      <c r="E99" s="33">
        <f t="shared" si="2"/>
        <v>10</v>
      </c>
      <c r="F99" s="33">
        <v>77.5</v>
      </c>
    </row>
    <row r="100" spans="1:6" s="34" customFormat="1" ht="12.75">
      <c r="A100" s="31" t="s">
        <v>54</v>
      </c>
      <c r="B100" s="31" t="s">
        <v>17</v>
      </c>
      <c r="C100" s="32" t="s">
        <v>18</v>
      </c>
      <c r="D100" s="33">
        <v>47</v>
      </c>
      <c r="E100" s="33">
        <f t="shared" si="2"/>
        <v>0</v>
      </c>
      <c r="F100" s="33">
        <v>47</v>
      </c>
    </row>
    <row r="101" spans="1:6" s="34" customFormat="1" ht="12.75">
      <c r="A101" s="31" t="s">
        <v>54</v>
      </c>
      <c r="B101" s="31" t="s">
        <v>70</v>
      </c>
      <c r="C101" s="32" t="s">
        <v>38</v>
      </c>
      <c r="D101" s="33">
        <v>201</v>
      </c>
      <c r="E101" s="33">
        <f t="shared" si="2"/>
        <v>-10</v>
      </c>
      <c r="F101" s="33">
        <v>191</v>
      </c>
    </row>
    <row r="102" spans="1:6" s="34" customFormat="1" ht="12.75">
      <c r="A102" s="31" t="s">
        <v>54</v>
      </c>
      <c r="B102" s="31" t="s">
        <v>64</v>
      </c>
      <c r="C102" s="32" t="s">
        <v>65</v>
      </c>
      <c r="D102" s="33">
        <v>0</v>
      </c>
      <c r="E102" s="33">
        <f t="shared" si="2"/>
        <v>3.7</v>
      </c>
      <c r="F102" s="33">
        <v>3.7</v>
      </c>
    </row>
    <row r="103" spans="1:6" s="34" customFormat="1" ht="12.75">
      <c r="A103" s="31" t="s">
        <v>54</v>
      </c>
      <c r="B103" s="31" t="s">
        <v>118</v>
      </c>
      <c r="C103" s="32" t="s">
        <v>119</v>
      </c>
      <c r="D103" s="33">
        <v>2.5</v>
      </c>
      <c r="E103" s="33">
        <f t="shared" si="2"/>
        <v>0</v>
      </c>
      <c r="F103" s="33">
        <v>2.5</v>
      </c>
    </row>
    <row r="104" spans="1:6" s="34" customFormat="1" ht="25.5">
      <c r="A104" s="31" t="s">
        <v>54</v>
      </c>
      <c r="B104" s="31" t="s">
        <v>66</v>
      </c>
      <c r="C104" s="32" t="s">
        <v>67</v>
      </c>
      <c r="D104" s="33">
        <v>0.5</v>
      </c>
      <c r="E104" s="33">
        <f t="shared" si="2"/>
        <v>0</v>
      </c>
      <c r="F104" s="33">
        <v>0.5</v>
      </c>
    </row>
    <row r="105" spans="1:6" s="34" customFormat="1" ht="12.75">
      <c r="A105" s="31" t="s">
        <v>54</v>
      </c>
      <c r="B105" s="31" t="s">
        <v>111</v>
      </c>
      <c r="C105" s="32" t="s">
        <v>112</v>
      </c>
      <c r="D105" s="33">
        <v>45</v>
      </c>
      <c r="E105" s="33">
        <f t="shared" si="2"/>
        <v>0</v>
      </c>
      <c r="F105" s="33">
        <v>45</v>
      </c>
    </row>
    <row r="106" spans="1:6" s="34" customFormat="1" ht="12.75">
      <c r="A106" s="31" t="s">
        <v>54</v>
      </c>
      <c r="B106" s="31" t="s">
        <v>120</v>
      </c>
      <c r="C106" s="32" t="s">
        <v>121</v>
      </c>
      <c r="D106" s="33">
        <v>140</v>
      </c>
      <c r="E106" s="33">
        <f t="shared" si="2"/>
        <v>-40</v>
      </c>
      <c r="F106" s="33">
        <v>100</v>
      </c>
    </row>
    <row r="107" spans="1:6" s="34" customFormat="1" ht="12.75">
      <c r="A107" s="31" t="s">
        <v>54</v>
      </c>
      <c r="B107" s="31" t="s">
        <v>83</v>
      </c>
      <c r="C107" s="32" t="s">
        <v>75</v>
      </c>
      <c r="D107" s="33">
        <v>5</v>
      </c>
      <c r="E107" s="33">
        <f t="shared" si="2"/>
        <v>0</v>
      </c>
      <c r="F107" s="33">
        <v>5</v>
      </c>
    </row>
    <row r="108" spans="1:6" s="27" customFormat="1" ht="27">
      <c r="A108" s="14" t="s">
        <v>56</v>
      </c>
      <c r="B108" s="14"/>
      <c r="C108" s="15" t="s">
        <v>57</v>
      </c>
      <c r="D108" s="16">
        <v>1</v>
      </c>
      <c r="E108" s="16">
        <f t="shared" si="2"/>
        <v>0</v>
      </c>
      <c r="F108" s="16">
        <v>1</v>
      </c>
    </row>
    <row r="109" spans="1:6" s="30" customFormat="1" ht="13.5">
      <c r="A109" s="28" t="s">
        <v>58</v>
      </c>
      <c r="B109" s="28"/>
      <c r="C109" s="26" t="s">
        <v>59</v>
      </c>
      <c r="D109" s="29">
        <v>1</v>
      </c>
      <c r="E109" s="29">
        <f t="shared" si="2"/>
        <v>0</v>
      </c>
      <c r="F109" s="29">
        <v>1</v>
      </c>
    </row>
    <row r="110" spans="1:6" s="34" customFormat="1" ht="12.75">
      <c r="A110" s="31" t="s">
        <v>58</v>
      </c>
      <c r="B110" s="31" t="s">
        <v>60</v>
      </c>
      <c r="C110" s="32" t="s">
        <v>61</v>
      </c>
      <c r="D110" s="33">
        <v>1</v>
      </c>
      <c r="E110" s="33">
        <v>1</v>
      </c>
      <c r="F110" s="33">
        <v>1</v>
      </c>
    </row>
    <row r="111" s="7" customFormat="1" ht="12.75">
      <c r="B111" s="8"/>
    </row>
    <row r="112" s="7" customFormat="1" ht="12.75">
      <c r="B112" s="8"/>
    </row>
    <row r="113" s="7" customFormat="1" ht="12.75">
      <c r="B113" s="8"/>
    </row>
    <row r="114" s="7" customFormat="1" ht="12.75">
      <c r="B114" s="8"/>
    </row>
    <row r="115" s="7" customFormat="1" ht="12.75">
      <c r="B115" s="8"/>
    </row>
    <row r="221" spans="1:4" ht="15.75">
      <c r="A221" s="5"/>
      <c r="B221" s="6"/>
      <c r="C221" s="5"/>
      <c r="D221" s="5"/>
    </row>
    <row r="222" spans="1:4" ht="15.75">
      <c r="A222" s="5"/>
      <c r="B222" s="6"/>
      <c r="C222" s="5"/>
      <c r="D222" s="5"/>
    </row>
    <row r="223" spans="1:4" ht="15.75">
      <c r="A223" s="5"/>
      <c r="B223" s="6"/>
      <c r="C223" s="5"/>
      <c r="D223" s="5"/>
    </row>
    <row r="224" spans="1:4" ht="15.75">
      <c r="A224" s="5"/>
      <c r="B224" s="6"/>
      <c r="C224" s="5"/>
      <c r="D224" s="5"/>
    </row>
    <row r="225" spans="1:4" ht="15.75">
      <c r="A225" s="5"/>
      <c r="B225" s="6"/>
      <c r="C225" s="5"/>
      <c r="D225" s="5"/>
    </row>
    <row r="226" spans="1:4" ht="15.75">
      <c r="A226" s="5"/>
      <c r="B226" s="6"/>
      <c r="C226" s="5"/>
      <c r="D226" s="5"/>
    </row>
    <row r="227" spans="1:4" ht="15.75">
      <c r="A227" s="5"/>
      <c r="B227" s="6"/>
      <c r="C227" s="5"/>
      <c r="D227" s="5"/>
    </row>
    <row r="228" spans="1:4" ht="15.75">
      <c r="A228" s="5"/>
      <c r="B228" s="6"/>
      <c r="C228" s="5"/>
      <c r="D228" s="5"/>
    </row>
    <row r="229" spans="1:4" ht="15.75">
      <c r="A229" s="5"/>
      <c r="B229" s="6"/>
      <c r="C229" s="5"/>
      <c r="D229" s="5"/>
    </row>
    <row r="230" spans="1:4" ht="15.75">
      <c r="A230" s="5"/>
      <c r="B230" s="6"/>
      <c r="C230" s="5"/>
      <c r="D230" s="5"/>
    </row>
  </sheetData>
  <sheetProtection/>
  <mergeCells count="3">
    <mergeCell ref="A5:C5"/>
    <mergeCell ref="A2:F2"/>
    <mergeCell ref="D1:F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Клавдия</cp:lastModifiedBy>
  <cp:lastPrinted>2020-06-30T06:14:33Z</cp:lastPrinted>
  <dcterms:created xsi:type="dcterms:W3CDTF">2007-10-26T05:01:23Z</dcterms:created>
  <dcterms:modified xsi:type="dcterms:W3CDTF">2020-12-04T03:00:13Z</dcterms:modified>
  <cp:category/>
  <cp:version/>
  <cp:contentType/>
  <cp:contentStatus/>
</cp:coreProperties>
</file>