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Зм" sheetId="4" r:id="rId1"/>
    <sheet name="Лист1" sheetId="1" r:id="rId2"/>
    <sheet name="Лист2" sheetId="2" r:id="rId3"/>
    <sheet name="Лист3" sheetId="3" r:id="rId4"/>
  </sheets>
  <calcPr calcId="152511"/>
</workbook>
</file>

<file path=xl/calcChain.xml><?xml version="1.0" encoding="utf-8"?>
<calcChain xmlns="http://schemas.openxmlformats.org/spreadsheetml/2006/main">
  <c r="D59" i="4" l="1"/>
  <c r="D77" i="4"/>
  <c r="C9" i="4"/>
  <c r="C8" i="4"/>
  <c r="D9" i="4"/>
  <c r="D8" i="4"/>
  <c r="E10" i="4"/>
  <c r="C24" i="4"/>
  <c r="C23" i="4" s="1"/>
  <c r="E25" i="4"/>
  <c r="E26" i="4"/>
  <c r="D27" i="4"/>
  <c r="E27" i="4" s="1"/>
  <c r="E28" i="4"/>
  <c r="C30" i="4"/>
  <c r="C29" i="4"/>
  <c r="D30" i="4"/>
  <c r="D29" i="4"/>
  <c r="E29" i="4" s="1"/>
  <c r="E31" i="4"/>
  <c r="C33" i="4"/>
  <c r="C32" i="4" s="1"/>
  <c r="C7" i="4" s="1"/>
  <c r="D33" i="4"/>
  <c r="D32" i="4" s="1"/>
  <c r="E34" i="4"/>
  <c r="C36" i="4"/>
  <c r="C35" i="4"/>
  <c r="D36" i="4"/>
  <c r="D35" i="4"/>
  <c r="E35" i="4" s="1"/>
  <c r="E37" i="4"/>
  <c r="D41" i="4"/>
  <c r="E41" i="4" s="1"/>
  <c r="D47" i="4"/>
  <c r="D44" i="4"/>
  <c r="D43" i="4"/>
  <c r="C41" i="4"/>
  <c r="C40" i="4"/>
  <c r="E42" i="4"/>
  <c r="C44" i="4"/>
  <c r="C43" i="4"/>
  <c r="E45" i="4"/>
  <c r="C47" i="4"/>
  <c r="E48" i="4"/>
  <c r="C50" i="4"/>
  <c r="C49" i="4" s="1"/>
  <c r="C39" i="4" s="1"/>
  <c r="C38" i="4" s="1"/>
  <c r="C57" i="4" s="1"/>
  <c r="C52" i="4"/>
  <c r="C46" i="4" s="1"/>
  <c r="D52" i="4"/>
  <c r="D46" i="4" s="1"/>
  <c r="E46" i="4" s="1"/>
  <c r="E53" i="4"/>
  <c r="C55" i="4"/>
  <c r="C54" i="4" s="1"/>
  <c r="D55" i="4"/>
  <c r="D54" i="4" s="1"/>
  <c r="E56" i="4"/>
  <c r="E58" i="4"/>
  <c r="C59" i="4"/>
  <c r="E59" i="4" s="1"/>
  <c r="C69" i="4"/>
  <c r="C72" i="4"/>
  <c r="E72" i="4" s="1"/>
  <c r="C77" i="4"/>
  <c r="C88" i="4"/>
  <c r="C104" i="4"/>
  <c r="C121" i="4"/>
  <c r="E121" i="4" s="1"/>
  <c r="E60" i="4"/>
  <c r="E61" i="4"/>
  <c r="E62" i="4"/>
  <c r="E63" i="4"/>
  <c r="E64" i="4"/>
  <c r="E65" i="4"/>
  <c r="E66" i="4"/>
  <c r="E67" i="4"/>
  <c r="E68" i="4"/>
  <c r="D69" i="4"/>
  <c r="E69" i="4" s="1"/>
  <c r="E70" i="4"/>
  <c r="E71" i="4"/>
  <c r="D72" i="4"/>
  <c r="E73" i="4"/>
  <c r="E74" i="4"/>
  <c r="E75" i="4"/>
  <c r="E76" i="4"/>
  <c r="E77" i="4"/>
  <c r="D88" i="4"/>
  <c r="D104" i="4"/>
  <c r="D121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C93" i="4"/>
  <c r="E93" i="4"/>
  <c r="D93" i="4"/>
  <c r="E94" i="4"/>
  <c r="E95" i="4"/>
  <c r="C96" i="4"/>
  <c r="E96" i="4" s="1"/>
  <c r="D96" i="4"/>
  <c r="E97" i="4"/>
  <c r="E98" i="4"/>
  <c r="E99" i="4"/>
  <c r="E100" i="4"/>
  <c r="E101" i="4"/>
  <c r="E102" i="4"/>
  <c r="E103" i="4"/>
  <c r="E104" i="4"/>
  <c r="E105" i="4"/>
  <c r="E106" i="4"/>
  <c r="C107" i="4"/>
  <c r="E107" i="4"/>
  <c r="D107" i="4"/>
  <c r="E108" i="4"/>
  <c r="E109" i="4"/>
  <c r="E110" i="4"/>
  <c r="E111" i="4"/>
  <c r="E112" i="4"/>
  <c r="E113" i="4"/>
  <c r="E114" i="4"/>
  <c r="C115" i="4"/>
  <c r="D115" i="4"/>
  <c r="E115" i="4"/>
  <c r="E116" i="4"/>
  <c r="E117" i="4"/>
  <c r="E118" i="4"/>
  <c r="E119" i="4"/>
  <c r="E120" i="4"/>
  <c r="E122" i="4"/>
  <c r="C123" i="4"/>
  <c r="E123" i="4" s="1"/>
  <c r="D123" i="4"/>
  <c r="E124" i="4"/>
  <c r="E125" i="4"/>
  <c r="C126" i="4"/>
  <c r="E126" i="4" s="1"/>
  <c r="D126" i="4"/>
  <c r="E127" i="4"/>
  <c r="C128" i="4"/>
  <c r="E128" i="4" s="1"/>
  <c r="D128" i="4"/>
  <c r="E129" i="4"/>
  <c r="E130" i="4"/>
  <c r="E131" i="4"/>
  <c r="C135" i="4"/>
  <c r="C134" i="4" s="1"/>
  <c r="E134" i="4" s="1"/>
  <c r="D135" i="4"/>
  <c r="E136" i="4"/>
  <c r="C137" i="4"/>
  <c r="E137" i="4" s="1"/>
  <c r="D137" i="4"/>
  <c r="E138" i="4"/>
  <c r="E139" i="4"/>
  <c r="E140" i="4"/>
  <c r="E141" i="4"/>
  <c r="C142" i="4"/>
  <c r="D142" i="4"/>
  <c r="D134" i="4" s="1"/>
  <c r="E142" i="4"/>
  <c r="E143" i="4"/>
  <c r="E144" i="4"/>
  <c r="E145" i="4"/>
  <c r="E146" i="4"/>
  <c r="C147" i="4"/>
  <c r="D147" i="4"/>
  <c r="E147" i="4"/>
  <c r="E148" i="4"/>
  <c r="E149" i="4"/>
  <c r="E150" i="4"/>
  <c r="E151" i="4"/>
  <c r="C153" i="4"/>
  <c r="C152" i="4"/>
  <c r="D153" i="4"/>
  <c r="D152" i="4"/>
  <c r="E153" i="4"/>
  <c r="E154" i="4"/>
  <c r="E155" i="4"/>
  <c r="E156" i="4"/>
  <c r="E157" i="4"/>
  <c r="E158" i="4"/>
  <c r="E159" i="4"/>
  <c r="E160" i="4"/>
  <c r="E33" i="4"/>
  <c r="E8" i="4"/>
  <c r="E43" i="4"/>
  <c r="E30" i="4"/>
  <c r="D24" i="4"/>
  <c r="D23" i="4" s="1"/>
  <c r="E23" i="4" s="1"/>
  <c r="E55" i="4"/>
  <c r="E44" i="4"/>
  <c r="E36" i="4"/>
  <c r="E9" i="4"/>
  <c r="E47" i="4"/>
  <c r="E24" i="4"/>
  <c r="E152" i="4"/>
  <c r="E54" i="4" l="1"/>
  <c r="D7" i="4"/>
  <c r="E7" i="4" s="1"/>
  <c r="E32" i="4"/>
  <c r="C132" i="4"/>
  <c r="C133" i="4" s="1"/>
  <c r="D40" i="4"/>
  <c r="E135" i="4"/>
  <c r="E52" i="4"/>
  <c r="D132" i="4"/>
  <c r="E132" i="4"/>
  <c r="E40" i="4" l="1"/>
  <c r="D39" i="4"/>
  <c r="E39" i="4" l="1"/>
  <c r="D38" i="4"/>
  <c r="E38" i="4" l="1"/>
  <c r="D57" i="4"/>
  <c r="E57" i="4" l="1"/>
  <c r="D133" i="4"/>
  <c r="E133" i="4" s="1"/>
</calcChain>
</file>

<file path=xl/sharedStrings.xml><?xml version="1.0" encoding="utf-8"?>
<sst xmlns="http://schemas.openxmlformats.org/spreadsheetml/2006/main" count="312" uniqueCount="307">
  <si>
    <t>810 01 06 05 02 02 0000 540</t>
  </si>
  <si>
    <t xml:space="preserve">Предоставление бюджетных кредитов другим бюджетам бюджетной системы Росийской Федерации из бюджета субъекта Российской Федерации в валюте Российской Федерации </t>
  </si>
  <si>
    <t>810 01 06 05 00 00 0000 500</t>
  </si>
  <si>
    <t>Предоставление бюджетных кредитов внутри страны в валюте  Российской Федерации</t>
  </si>
  <si>
    <t>810 01 06 05 02 02 0000 640</t>
  </si>
  <si>
    <t xml:space="preserve">Возврат бюджетных кредитов, предоставленных другим бюджетам бюджетной системы Росийской Федерации из бюджета субъекта Российской Федерации в валюте Российской Федерации </t>
  </si>
  <si>
    <t>810 01 06 05 01 02 0000 640</t>
  </si>
  <si>
    <t xml:space="preserve">Возврат бюджетных кредитов, предоставленных юридическим лицам из бюджетов субъектов Российской Федерации в валюте Российской Федерации </t>
  </si>
  <si>
    <t>810 01 06 05 00 00 0000 600</t>
  </si>
  <si>
    <t>Возврат бюджетных кредитов, предоставленных внутри страны в валюте Российской Федерации</t>
  </si>
  <si>
    <t>809 01 06 05 01 02 0000 640</t>
  </si>
  <si>
    <t>809 01 06 05 00 00 0000 600</t>
  </si>
  <si>
    <t>000 01 06 05 00 00 0000 000</t>
  </si>
  <si>
    <t>Бюджетные кредиты, предоставленные внутри страны в валюте  Российской Федерации</t>
  </si>
  <si>
    <t>000 01 06 00 00 00 0000 000</t>
  </si>
  <si>
    <t>Иные источники внутреннего финансирования дефицитов бюджетов</t>
  </si>
  <si>
    <t>000 01 05 02 01 10 0000 610</t>
  </si>
  <si>
    <t>Уменьшение прочих остатков денежных средств бюджетов  сельских поселений</t>
  </si>
  <si>
    <t>000 01 05 00 00 00 0000 600</t>
  </si>
  <si>
    <t>000 01 05 02 01 10 0000 510</t>
  </si>
  <si>
    <t>Увеличение прочих остатков денежных средств бюджетов  сельских поселений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</si>
  <si>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</si>
  <si>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</si>
  <si>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</si>
  <si>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</si>
  <si>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903 01 03 01 00 10 0000 810</t>
  </si>
  <si>
    <t>Погашение бюджетами сельских поселений бюджетных кредитов от других бюджетов бюджетной системы Российской Федерации в валюте Российской Федерации</t>
  </si>
  <si>
    <t>810 01 03 00 00 00 0000 800</t>
  </si>
  <si>
    <t xml:space="preserve"> 903 01 03 01 00 10 0000 710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</si>
  <si>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</si>
  <si>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</si>
  <si>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</si>
  <si>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903  01 03 00 00 00 0000 000</t>
  </si>
  <si>
    <t xml:space="preserve">Бюджетные кредиты от других бюджетов бюджетной системы Российской Федерации </t>
  </si>
  <si>
    <t>903 01 02 00 00 10 0000 810</t>
  </si>
  <si>
    <t xml:space="preserve">Погашение бюджетами сельских поселений кредитов,  предоставленных кредитными организациями в валюте Российской Федерации </t>
  </si>
  <si>
    <t>000 01 02 00 00 00 0000 800</t>
  </si>
  <si>
    <t>Погашение кредитов, предоставленных кредитными организациями в валюте Российской Федерации</t>
  </si>
  <si>
    <t xml:space="preserve"> 903 01 02 00 00 10 0000 710</t>
  </si>
  <si>
    <t>Получение кредитов от кредитных организаций бюджетами сельских поселений в валюте Российской Федерации</t>
  </si>
  <si>
    <t xml:space="preserve"> 01 02 00 00 00 0000 700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</si>
  <si>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</si>
  <si>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</si>
  <si>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810 01 01 00 00 02 0000 710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</si>
  <si>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</si>
  <si>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</si>
  <si>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</si>
  <si>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000 01 00 00 00 00 0000 000</t>
  </si>
  <si>
    <t>Источники внутреннего финансирования дефицита бюджета</t>
  </si>
  <si>
    <t>ДЕФИЦИТ (ПРОФИЦИТ)</t>
  </si>
  <si>
    <t>9600</t>
  </si>
  <si>
    <t>ИТОГО РАСХОДОВ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</si>
  <si>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</si>
  <si>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</si>
  <si>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</si>
  <si>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</si>
  <si>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</si>
  <si>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</si>
  <si>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</si>
  <si>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</si>
  <si>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1301</t>
  </si>
  <si>
    <t>Обслуживание государственного внутреннего и муниципального долга</t>
  </si>
  <si>
    <t>1300</t>
  </si>
  <si>
    <t>ОБСЛУЖИВАНИЕ ГОСУДАРСТВЕННОГО И МУНИЦИПАЛЬНОГО ДОЛГА</t>
  </si>
  <si>
    <t>1204</t>
  </si>
  <si>
    <t>Другие вопросы в области средств массовой информации</t>
  </si>
  <si>
    <t>1202</t>
  </si>
  <si>
    <t>Периодическая печать и издательства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</si>
  <si>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</si>
  <si>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</si>
  <si>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</si>
  <si>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</si>
  <si>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</si>
  <si>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</si>
  <si>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</si>
  <si>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</si>
  <si>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1004</t>
  </si>
  <si>
    <t>Охрана семьи и детства</t>
  </si>
  <si>
    <t>1003</t>
  </si>
  <si>
    <t>Социальное обеспечение населения</t>
  </si>
  <si>
    <t>1002</t>
  </si>
  <si>
    <t>Социальное обслуживание населения</t>
  </si>
  <si>
    <t>1001</t>
  </si>
  <si>
    <t>Пенсионное обеспечение</t>
  </si>
  <si>
    <t>1000</t>
  </si>
  <si>
    <t>СОЦИАЛЬНАЯ ПОЛИТИКА</t>
  </si>
  <si>
    <t>0909</t>
  </si>
  <si>
    <t>Другие вопросы в области здравоохранения</t>
  </si>
  <si>
    <t>0906</t>
  </si>
  <si>
    <t>Заготовка, переработка, хранение и обеспечение безопасности донорской крови и ее компонентов</t>
  </si>
  <si>
    <t>0905</t>
  </si>
  <si>
    <t>Санаторно-оздоровительная помощь</t>
  </si>
  <si>
    <t>0904</t>
  </si>
  <si>
    <t>Скорая медицинская помощь</t>
  </si>
  <si>
    <t>0903</t>
  </si>
  <si>
    <t>Медицинская помощь в дневных стационарах всех типов</t>
  </si>
  <si>
    <t>0902</t>
  </si>
  <si>
    <t>Амбулаторная помощь</t>
  </si>
  <si>
    <t>0901</t>
  </si>
  <si>
    <t>Стационарная медицинская помощь</t>
  </si>
  <si>
    <t>0900</t>
  </si>
  <si>
    <t>ЗДРАВООХРАНЕНИЕ</t>
  </si>
  <si>
    <t>0804</t>
  </si>
  <si>
    <t>Другие вопросы в области культуры, кинематографии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</si>
  <si>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</si>
  <si>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</si>
  <si>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</si>
  <si>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</si>
  <si>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</si>
  <si>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</si>
  <si>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0707</t>
  </si>
  <si>
    <t>Молодежная политика и оздоровление детей</t>
  </si>
  <si>
    <t>0705</t>
  </si>
  <si>
    <t>Профессиональная подготовка, переподготовка и повышение квалификации</t>
  </si>
  <si>
    <t>0704</t>
  </si>
  <si>
    <t>Среднее профессиональное образование</t>
  </si>
  <si>
    <t>0703</t>
  </si>
  <si>
    <t>Начальное профессиональное образование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</si>
  <si>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</si>
  <si>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</si>
  <si>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</si>
  <si>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</si>
  <si>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</si>
  <si>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</si>
  <si>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0605</t>
  </si>
  <si>
    <t>Другие вопросы в области охраны окружающей среды</t>
  </si>
  <si>
    <t>0603</t>
  </si>
  <si>
    <t>Охрана объектов растительного и животного мира и среды их обитания</t>
  </si>
  <si>
    <t>0600</t>
  </si>
  <si>
    <t>ОХРАНА ОКРУЖАЮЩЕЙ СРЕДЫ</t>
  </si>
  <si>
    <t>0505</t>
  </si>
  <si>
    <t>Другие вопросы в области жилищно-коммунального хозяйства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</si>
  <si>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</si>
  <si>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</si>
  <si>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</si>
  <si>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</si>
  <si>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</si>
  <si>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</si>
  <si>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</si>
  <si>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</si>
  <si>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</si>
  <si>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</si>
  <si>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0411</t>
  </si>
  <si>
    <t>Прикладные научные исследования в области национальной экономики</t>
  </si>
  <si>
    <t>0410</t>
  </si>
  <si>
    <t>Связь и информатика</t>
  </si>
  <si>
    <t>0409</t>
  </si>
  <si>
    <t>Дорожное хозяйство (дорожные фонды)</t>
  </si>
  <si>
    <t>0408</t>
  </si>
  <si>
    <t>Транспорт</t>
  </si>
  <si>
    <t>0407</t>
  </si>
  <si>
    <t>Лесное хозяйство</t>
  </si>
  <si>
    <t>0406</t>
  </si>
  <si>
    <t>Водное хозяйство</t>
  </si>
  <si>
    <t>0405</t>
  </si>
  <si>
    <t>Сельское хозяйство и рыболовство</t>
  </si>
  <si>
    <t>0404</t>
  </si>
  <si>
    <t>Воспроизводство минерально-сырьевой базы</t>
  </si>
  <si>
    <t>0401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</si>
  <si>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</si>
  <si>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</si>
  <si>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</si>
  <si>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</si>
  <si>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</si>
  <si>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0311</t>
  </si>
  <si>
    <t>Миграционная политика</t>
  </si>
  <si>
    <t>0310</t>
  </si>
  <si>
    <t>Обеспечение пожарной безопасности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</si>
  <si>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</si>
  <si>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</si>
  <si>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</si>
  <si>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НАЦИОНАЛЬНАЯ БЕЗОПАСНОСТЬ И ПРАВООХРАНИТЕЛЬНАЯ ДЕЯТЕЛЬНОСТЬ</t>
  </si>
  <si>
    <t>0204</t>
  </si>
  <si>
    <t>Мобилизационная подготовка экономики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</si>
  <si>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</si>
  <si>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</si>
  <si>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</si>
  <si>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</si>
  <si>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</si>
  <si>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</si>
  <si>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0112</t>
  </si>
  <si>
    <t>Прикладные научные исследования в области общегосударственных вопросов</t>
  </si>
  <si>
    <t>0111</t>
  </si>
  <si>
    <t>Резервные фонды</t>
  </si>
  <si>
    <t>0107</t>
  </si>
  <si>
    <t>Обеспечение проведения выборов и референдумов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</si>
  <si>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</si>
  <si>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</si>
  <si>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</si>
  <si>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</si>
  <si>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</si>
  <si>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</si>
  <si>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</si>
  <si>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</si>
  <si>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</si>
  <si>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</si>
  <si>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</si>
  <si>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</si>
  <si>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РАСХОДЫ</t>
  </si>
  <si>
    <t>ВСЕГО ДОХОДОВ</t>
  </si>
  <si>
    <t xml:space="preserve"> 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</si>
  <si>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</si>
  <si>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2 18 05000 10 0000 151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</si>
  <si>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</si>
  <si>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</si>
  <si>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</si>
  <si>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</si>
  <si>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</si>
  <si>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</si>
  <si>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</si>
  <si>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2 02 04999 00 0000 151</t>
  </si>
  <si>
    <t>Прочие межбюджетные трансферты, передаваемые бюджетам</t>
  </si>
  <si>
    <t>2 02 04000 00 0000 151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</si>
  <si>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</si>
  <si>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</si>
  <si>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</si>
  <si>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 xml:space="preserve">Субвенции бюджетам субъектов Российской Федерации и муниципальных образований </t>
  </si>
  <si>
    <t>Прочие субсидии бюджетам сельских поселений</t>
  </si>
  <si>
    <t>Прочие субсидии</t>
  </si>
  <si>
    <t>Субсидии бюджетам субъектов Российской Федерации и муниципальных образований (межбюджетные субсидии)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</si>
  <si>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</si>
  <si>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</si>
  <si>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</si>
  <si>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</si>
  <si>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</si>
  <si>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</si>
  <si>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</si>
  <si>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</si>
  <si>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</si>
  <si>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</si>
  <si>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</si>
  <si>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</si>
  <si>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</si>
  <si>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</si>
  <si>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</si>
  <si>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</si>
  <si>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</si>
  <si>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</si>
  <si>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</si>
  <si>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000 1 06 06000 00 0000 000</t>
  </si>
  <si>
    <t>Земельный налог</t>
  </si>
  <si>
    <t>000 1 06 00000 00 0000 000</t>
  </si>
  <si>
    <t>НАЛОГИ НА ИМУЩЕСТВО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</si>
  <si>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</si>
  <si>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</si>
  <si>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</si>
  <si>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</si>
  <si>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</si>
  <si>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</si>
  <si>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</si>
  <si>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</si>
  <si>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</si>
  <si>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</si>
  <si>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</si>
  <si>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</si>
  <si>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00011690050100000140</t>
  </si>
  <si>
    <t>Прочие поступления от денежных взысканий (штрафов) и иных сумм в возмещение ущерба, зачисляемые в бюджеты поселений</t>
  </si>
  <si>
    <t>00011690000000000000</t>
  </si>
  <si>
    <t>Прочие поступления от денежных взысканий (штрафов) и иных сумм в возмещение ущерба, зачисляемые в местные бюджеты</t>
  </si>
  <si>
    <t>00011630000010000140</t>
  </si>
  <si>
    <t>Денежные взыскания (штрафы) за административные нарушения в области дорожного движения.</t>
  </si>
  <si>
    <t>00011630000000000000</t>
  </si>
  <si>
    <t>Прочие поступления от денежных взысканий (штрафов) и иных сумм в возмещение ущерба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</si>
  <si>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</si>
  <si>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</si>
  <si>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00011603010010000140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</si>
  <si>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 134, пунктом 2 статьи 135 и статьей 135.1 Налогового кодекса Российс</t>
  </si>
  <si>
    <t>00011603000000000000</t>
  </si>
  <si>
    <t>Денежные взыскания (штрафы) за нарушение законодательства о налогах и сборах</t>
  </si>
  <si>
    <t>00011600000000000000</t>
  </si>
  <si>
    <t>ШТРАФЫ, САНКЦИИ, ВОЗМЕЩЕНИЕ УЩЕРБА</t>
  </si>
  <si>
    <t>000.11105035100000120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</si>
  <si>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предприятий.</t>
  </si>
  <si>
    <t>00011105000000000000</t>
  </si>
  <si>
    <t xml:space="preserve">Доходы от сдачи в аренду имущества, находящегося в государственной и муниципальной собственности </t>
  </si>
  <si>
    <t>00011100000000000000</t>
  </si>
  <si>
    <t>00010102022010000110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</si>
  <si>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</si>
  <si>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</si>
  <si>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</si>
  <si>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000 1 01 02000 00 0000 000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</si>
  <si>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</si>
  <si>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</si>
  <si>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</si>
  <si>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</si>
  <si>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</si>
  <si>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% исполнения</t>
  </si>
  <si>
    <t>Ожидаемая оценка</t>
  </si>
  <si>
    <t>План</t>
  </si>
  <si>
    <t>Код 
бюджетной классификации</t>
  </si>
  <si>
    <t>Наименование платежей</t>
  </si>
  <si>
    <t>тыс. руб.</t>
  </si>
  <si>
    <t>Ожидаемая оценка исполнения бюджета Заморского муниципального образования за 2016 год</t>
  </si>
  <si>
    <t>000 2 00 00000 00 0000 000</t>
  </si>
  <si>
    <t>000 2 02 00000 00 0000 000</t>
  </si>
  <si>
    <t>000 2 02 01000 00 0000 151</t>
  </si>
  <si>
    <t>000 2 02 01001 00 0000 151</t>
  </si>
  <si>
    <t>903 2 02 01001 10 0000 151</t>
  </si>
  <si>
    <t>000 2 02 02000 00 0000 151</t>
  </si>
  <si>
    <t>000 2 02 02999 00 0000 151</t>
  </si>
  <si>
    <t>903 2 02 02999 10 0000 151</t>
  </si>
  <si>
    <t>000 2 02 03000 00 0000 151</t>
  </si>
  <si>
    <t>000 2 02 03015 00 0000 151</t>
  </si>
  <si>
    <t>903 2 02 03015 10 0000 151</t>
  </si>
  <si>
    <t>000 2 02 03024 00 0000 151</t>
  </si>
  <si>
    <t>903 2 02 03024 10 0000 151</t>
  </si>
  <si>
    <t>903 01 02 00 00 00 0000 000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</si>
</sst>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0000"/>
    <numFmt numFmtId="166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Book Antiqua"/>
      <family val="1"/>
      <charset val="204"/>
    </font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Book Antiqua"/>
      <family val="1"/>
      <charset val="204"/>
    </font>
    <font>
      <sz val="9"/>
      <name val="Book Antiqua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8"/>
      <name val="Times New Roman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4"/>
      </patternFill>
    </fill>
    <fill>
      <patternFill patternType="solid">
        <fgColor indexed="43"/>
        <bgColor indexed="1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3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7" applyFont="1" applyAlignment="1">
      <alignment vertical="center"/>
    </xf>
    <xf numFmtId="4" fontId="2" fillId="0" borderId="0" xfId="7" applyNumberFormat="1" applyFont="1" applyAlignment="1">
      <alignment vertical="center"/>
    </xf>
    <xf numFmtId="0" fontId="2" fillId="0" borderId="0" xfId="3" applyFont="1" applyAlignment="1">
      <alignment vertical="center"/>
    </xf>
    <xf numFmtId="164" fontId="4" fillId="2" borderId="1" xfId="14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right" vertical="center" indent="1"/>
    </xf>
    <xf numFmtId="0" fontId="5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 wrapText="1"/>
    </xf>
    <xf numFmtId="164" fontId="4" fillId="2" borderId="4" xfId="14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right" vertical="center" wrapText="1" indent="1"/>
    </xf>
    <xf numFmtId="0" fontId="5" fillId="0" borderId="5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 vertical="center" wrapText="1"/>
    </xf>
    <xf numFmtId="164" fontId="6" fillId="2" borderId="4" xfId="14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right" vertical="center" indent="1"/>
    </xf>
    <xf numFmtId="0" fontId="7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right" vertical="center" wrapText="1" indent="1"/>
    </xf>
    <xf numFmtId="3" fontId="4" fillId="2" borderId="4" xfId="14" applyNumberFormat="1" applyFont="1" applyFill="1" applyBorder="1" applyAlignment="1">
      <alignment horizontal="right" vertical="center"/>
    </xf>
    <xf numFmtId="0" fontId="4" fillId="0" borderId="5" xfId="1" applyFont="1" applyBorder="1" applyAlignment="1">
      <alignment vertical="center" wrapText="1"/>
    </xf>
    <xf numFmtId="3" fontId="6" fillId="2" borderId="4" xfId="14" applyNumberFormat="1" applyFont="1" applyFill="1" applyBorder="1" applyAlignment="1">
      <alignment horizontal="right" vertical="center"/>
    </xf>
    <xf numFmtId="0" fontId="5" fillId="0" borderId="5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left" vertical="center" wrapText="1"/>
    </xf>
    <xf numFmtId="0" fontId="7" fillId="0" borderId="5" xfId="1" applyNumberFormat="1" applyFont="1" applyFill="1" applyBorder="1" applyAlignment="1">
      <alignment horizontal="center" vertical="center"/>
    </xf>
    <xf numFmtId="3" fontId="6" fillId="3" borderId="4" xfId="14" applyNumberFormat="1" applyFont="1" applyFill="1" applyBorder="1" applyAlignment="1">
      <alignment horizontal="right" vertical="center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left" vertical="center" wrapText="1"/>
    </xf>
    <xf numFmtId="49" fontId="9" fillId="4" borderId="8" xfId="1" applyNumberFormat="1" applyFont="1" applyFill="1" applyBorder="1" applyAlignment="1">
      <alignment horizontal="left" vertical="center" wrapText="1"/>
    </xf>
    <xf numFmtId="49" fontId="9" fillId="4" borderId="9" xfId="1" applyNumberFormat="1" applyFont="1" applyFill="1" applyBorder="1" applyAlignment="1">
      <alignment horizontal="left" vertical="center" wrapText="1"/>
    </xf>
    <xf numFmtId="49" fontId="4" fillId="0" borderId="10" xfId="1" applyNumberFormat="1" applyFont="1" applyFill="1" applyBorder="1" applyAlignment="1">
      <alignment horizontal="left" vertical="center" wrapText="1"/>
    </xf>
    <xf numFmtId="49" fontId="6" fillId="0" borderId="10" xfId="1" applyNumberFormat="1" applyFont="1" applyFill="1" applyBorder="1" applyAlignment="1">
      <alignment horizontal="left" vertical="center" wrapText="1"/>
    </xf>
    <xf numFmtId="49" fontId="6" fillId="3" borderId="10" xfId="1" applyNumberFormat="1" applyFont="1" applyFill="1" applyBorder="1" applyAlignment="1">
      <alignment horizontal="left" vertical="center" wrapText="1"/>
    </xf>
    <xf numFmtId="164" fontId="4" fillId="4" borderId="7" xfId="14" applyNumberFormat="1" applyFont="1" applyFill="1" applyBorder="1" applyAlignment="1">
      <alignment horizontal="center" vertical="center"/>
    </xf>
    <xf numFmtId="49" fontId="9" fillId="4" borderId="8" xfId="1" applyNumberFormat="1" applyFont="1" applyFill="1" applyBorder="1" applyAlignment="1">
      <alignment vertical="center" wrapText="1"/>
    </xf>
    <xf numFmtId="0" fontId="10" fillId="0" borderId="0" xfId="7" applyFont="1" applyAlignment="1">
      <alignment vertical="center"/>
    </xf>
    <xf numFmtId="3" fontId="9" fillId="4" borderId="5" xfId="7" applyNumberFormat="1" applyFont="1" applyFill="1" applyBorder="1" applyAlignment="1">
      <alignment horizontal="right" vertical="center"/>
    </xf>
    <xf numFmtId="2" fontId="9" fillId="4" borderId="5" xfId="7" applyNumberFormat="1" applyFont="1" applyFill="1" applyBorder="1" applyAlignment="1" applyProtection="1">
      <alignment vertical="center"/>
      <protection hidden="1"/>
    </xf>
    <xf numFmtId="0" fontId="11" fillId="0" borderId="0" xfId="5" applyFont="1" applyAlignment="1">
      <alignment vertical="center"/>
    </xf>
    <xf numFmtId="3" fontId="4" fillId="0" borderId="5" xfId="7" applyNumberFormat="1" applyFont="1" applyBorder="1" applyAlignment="1">
      <alignment horizontal="right" vertical="center"/>
    </xf>
    <xf numFmtId="165" fontId="5" fillId="5" borderId="5" xfId="1" applyNumberFormat="1" applyFont="1" applyFill="1" applyBorder="1" applyAlignment="1">
      <alignment horizontal="center" vertical="center" wrapText="1"/>
    </xf>
    <xf numFmtId="0" fontId="4" fillId="5" borderId="5" xfId="1" applyFont="1" applyFill="1" applyBorder="1" applyAlignment="1">
      <alignment horizontal="left" vertical="center" wrapText="1" indent="3"/>
    </xf>
    <xf numFmtId="3" fontId="6" fillId="0" borderId="5" xfId="7" applyNumberFormat="1" applyFont="1" applyBorder="1" applyAlignment="1">
      <alignment horizontal="right" vertical="center"/>
    </xf>
    <xf numFmtId="165" fontId="7" fillId="5" borderId="5" xfId="1" applyNumberFormat="1" applyFont="1" applyFill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 wrapText="1" indent="2"/>
    </xf>
    <xf numFmtId="3" fontId="6" fillId="3" borderId="5" xfId="7" applyNumberFormat="1" applyFont="1" applyFill="1" applyBorder="1" applyAlignment="1">
      <alignment horizontal="right" vertical="center"/>
    </xf>
    <xf numFmtId="0" fontId="12" fillId="6" borderId="5" xfId="1" applyFont="1" applyFill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wrapText="1" indent="3"/>
    </xf>
    <xf numFmtId="49" fontId="7" fillId="0" borderId="5" xfId="1" applyNumberFormat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 wrapText="1" indent="2"/>
    </xf>
    <xf numFmtId="3" fontId="4" fillId="0" borderId="5" xfId="5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horizontal="left" vertical="center" wrapText="1" indent="3"/>
    </xf>
    <xf numFmtId="3" fontId="6" fillId="0" borderId="5" xfId="5" applyNumberFormat="1" applyFont="1" applyBorder="1" applyAlignment="1">
      <alignment horizontal="right" vertical="center"/>
    </xf>
    <xf numFmtId="3" fontId="6" fillId="3" borderId="5" xfId="5" applyNumberFormat="1" applyFont="1" applyFill="1" applyBorder="1" applyAlignment="1">
      <alignment horizontal="right" vertical="center"/>
    </xf>
    <xf numFmtId="49" fontId="7" fillId="3" borderId="5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left" vertical="center" wrapText="1" indent="1"/>
    </xf>
    <xf numFmtId="0" fontId="6" fillId="0" borderId="5" xfId="1" applyFont="1" applyFill="1" applyBorder="1" applyAlignment="1">
      <alignment horizontal="left" vertical="center" wrapText="1" indent="2"/>
    </xf>
    <xf numFmtId="0" fontId="6" fillId="3" borderId="5" xfId="1" applyFont="1" applyFill="1" applyBorder="1" applyAlignment="1">
      <alignment horizontal="left" vertical="center" wrapText="1" indent="1"/>
    </xf>
    <xf numFmtId="49" fontId="7" fillId="2" borderId="5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 wrapText="1" indent="2"/>
    </xf>
    <xf numFmtId="1" fontId="7" fillId="0" borderId="5" xfId="5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5" applyNumberFormat="1" applyFont="1" applyFill="1" applyBorder="1" applyAlignment="1" applyProtection="1">
      <alignment horizontal="left" vertical="center" wrapText="1" indent="2"/>
      <protection hidden="1"/>
    </xf>
    <xf numFmtId="0" fontId="6" fillId="3" borderId="5" xfId="5" applyNumberFormat="1" applyFont="1" applyFill="1" applyBorder="1" applyAlignment="1" applyProtection="1">
      <alignment horizontal="left" vertical="center" wrapText="1" indent="1"/>
      <protection hidden="1"/>
    </xf>
    <xf numFmtId="0" fontId="12" fillId="3" borderId="5" xfId="1" applyFont="1" applyFill="1" applyBorder="1" applyAlignment="1">
      <alignment vertical="center" wrapText="1"/>
    </xf>
    <xf numFmtId="2" fontId="9" fillId="4" borderId="5" xfId="7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7" applyFont="1" applyAlignment="1">
      <alignment vertical="center"/>
    </xf>
    <xf numFmtId="49" fontId="5" fillId="0" borderId="5" xfId="1" applyNumberFormat="1" applyFont="1" applyBorder="1" applyAlignment="1">
      <alignment horizontal="center" vertical="center" wrapText="1"/>
    </xf>
    <xf numFmtId="0" fontId="4" fillId="0" borderId="5" xfId="1" applyNumberFormat="1" applyFont="1" applyBorder="1" applyAlignment="1">
      <alignment horizontal="left" vertical="center" wrapText="1" indent="3"/>
    </xf>
    <xf numFmtId="0" fontId="7" fillId="0" borderId="5" xfId="8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4" applyNumberFormat="1" applyFont="1" applyFill="1" applyBorder="1" applyAlignment="1" applyProtection="1">
      <alignment horizontal="left" vertical="center" wrapText="1" indent="2"/>
      <protection hidden="1"/>
    </xf>
    <xf numFmtId="0" fontId="6" fillId="3" borderId="5" xfId="8" applyNumberFormat="1" applyFont="1" applyFill="1" applyBorder="1" applyAlignment="1" applyProtection="1">
      <alignment horizontal="left" vertical="center" wrapText="1" indent="1"/>
      <protection hidden="1"/>
    </xf>
    <xf numFmtId="49" fontId="5" fillId="0" borderId="5" xfId="12" applyNumberFormat="1" applyFont="1" applyBorder="1" applyAlignment="1">
      <alignment horizontal="center" vertical="center"/>
    </xf>
    <xf numFmtId="0" fontId="4" fillId="0" borderId="5" xfId="12" applyFont="1" applyBorder="1" applyAlignment="1">
      <alignment horizontal="left" vertical="center" wrapText="1" indent="3"/>
    </xf>
    <xf numFmtId="49" fontId="7" fillId="0" borderId="5" xfId="12" applyNumberFormat="1" applyFont="1" applyBorder="1" applyAlignment="1">
      <alignment horizontal="center" vertical="center"/>
    </xf>
    <xf numFmtId="0" fontId="6" fillId="0" borderId="5" xfId="12" applyFont="1" applyBorder="1" applyAlignment="1">
      <alignment horizontal="left" vertical="center" wrapText="1" indent="2"/>
    </xf>
    <xf numFmtId="0" fontId="6" fillId="3" borderId="5" xfId="12" applyFont="1" applyFill="1" applyBorder="1" applyAlignment="1">
      <alignment horizontal="left" vertical="center" indent="1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 applyAlignment="1" applyProtection="1">
      <alignment horizontal="left" vertical="center" wrapText="1" indent="3"/>
      <protection locked="0"/>
    </xf>
    <xf numFmtId="0" fontId="6" fillId="0" borderId="5" xfId="8" applyNumberFormat="1" applyFont="1" applyFill="1" applyBorder="1" applyAlignment="1" applyProtection="1">
      <alignment horizontal="left" vertical="center" wrapText="1" indent="2"/>
      <protection hidden="1"/>
    </xf>
    <xf numFmtId="49" fontId="5" fillId="0" borderId="5" xfId="13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left" wrapText="1" indent="3"/>
    </xf>
    <xf numFmtId="49" fontId="7" fillId="2" borderId="5" xfId="13" applyNumberFormat="1" applyFont="1" applyFill="1" applyBorder="1" applyAlignment="1">
      <alignment horizontal="center" vertical="center" wrapText="1"/>
    </xf>
    <xf numFmtId="166" fontId="6" fillId="0" borderId="5" xfId="1" applyNumberFormat="1" applyFont="1" applyBorder="1" applyAlignment="1">
      <alignment horizontal="left" vertical="center" wrapText="1" indent="2"/>
    </xf>
    <xf numFmtId="49" fontId="6" fillId="3" borderId="5" xfId="13" applyNumberFormat="1" applyFont="1" applyFill="1" applyBorder="1" applyAlignment="1">
      <alignment horizontal="left" vertical="center" wrapText="1" indent="1"/>
    </xf>
    <xf numFmtId="3" fontId="4" fillId="0" borderId="5" xfId="7" applyNumberFormat="1" applyFont="1" applyFill="1" applyBorder="1" applyAlignment="1" applyProtection="1">
      <alignment horizontal="right" vertical="center" wrapText="1"/>
      <protection hidden="1"/>
    </xf>
    <xf numFmtId="2" fontId="5" fillId="0" borderId="5" xfId="7" applyNumberFormat="1" applyFont="1" applyFill="1" applyBorder="1" applyAlignment="1" applyProtection="1">
      <alignment horizontal="center" vertical="center" wrapText="1"/>
      <protection hidden="1"/>
    </xf>
    <xf numFmtId="2" fontId="4" fillId="0" borderId="5" xfId="7" applyNumberFormat="1" applyFont="1" applyFill="1" applyBorder="1" applyAlignment="1" applyProtection="1">
      <alignment horizontal="left" vertical="center" wrapText="1"/>
      <protection hidden="1"/>
    </xf>
    <xf numFmtId="2" fontId="7" fillId="0" borderId="5" xfId="7" applyNumberFormat="1" applyFont="1" applyFill="1" applyBorder="1" applyAlignment="1" applyProtection="1">
      <alignment horizontal="center" vertical="center" wrapText="1"/>
      <protection hidden="1"/>
    </xf>
    <xf numFmtId="2" fontId="6" fillId="0" borderId="5" xfId="7" applyNumberFormat="1" applyFont="1" applyFill="1" applyBorder="1" applyAlignment="1" applyProtection="1">
      <alignment horizontal="left" vertical="center" wrapText="1"/>
      <protection hidden="1"/>
    </xf>
    <xf numFmtId="0" fontId="5" fillId="0" borderId="5" xfId="9" applyNumberFormat="1" applyFont="1" applyFill="1" applyBorder="1" applyAlignment="1" applyProtection="1">
      <alignment horizontal="center" vertical="center"/>
      <protection hidden="1"/>
    </xf>
    <xf numFmtId="0" fontId="4" fillId="0" borderId="5" xfId="9" applyNumberFormat="1" applyFont="1" applyFill="1" applyBorder="1" applyAlignment="1" applyProtection="1">
      <alignment horizontal="left" vertical="center" wrapText="1"/>
      <protection hidden="1"/>
    </xf>
    <xf numFmtId="0" fontId="5" fillId="0" borderId="5" xfId="6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6" applyNumberFormat="1" applyFont="1" applyFill="1" applyBorder="1" applyAlignment="1" applyProtection="1">
      <alignment horizontal="left" vertical="center" wrapText="1"/>
      <protection hidden="1"/>
    </xf>
    <xf numFmtId="3" fontId="6" fillId="0" borderId="5" xfId="7" applyNumberFormat="1" applyFont="1" applyFill="1" applyBorder="1" applyAlignment="1" applyProtection="1">
      <alignment horizontal="right" vertical="center" wrapText="1"/>
      <protection hidden="1"/>
    </xf>
    <xf numFmtId="0" fontId="7" fillId="0" borderId="5" xfId="6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6" applyNumberFormat="1" applyFont="1" applyFill="1" applyBorder="1" applyAlignment="1" applyProtection="1">
      <alignment horizontal="left" vertical="center" wrapText="1"/>
      <protection hidden="1"/>
    </xf>
    <xf numFmtId="2" fontId="5" fillId="0" borderId="5" xfId="4" applyNumberFormat="1" applyFont="1" applyFill="1" applyBorder="1" applyAlignment="1" applyProtection="1">
      <alignment horizontal="center" vertical="center" wrapText="1"/>
      <protection hidden="1"/>
    </xf>
    <xf numFmtId="2" fontId="4" fillId="0" borderId="5" xfId="4" applyNumberFormat="1" applyFont="1" applyFill="1" applyBorder="1" applyAlignment="1" applyProtection="1">
      <alignment horizontal="left" vertical="center" wrapText="1"/>
      <protection hidden="1"/>
    </xf>
    <xf numFmtId="2" fontId="6" fillId="0" borderId="5" xfId="7" applyNumberFormat="1" applyFont="1" applyFill="1" applyBorder="1" applyAlignment="1" applyProtection="1">
      <alignment horizontal="left" vertical="center" wrapText="1" indent="2"/>
      <protection hidden="1"/>
    </xf>
    <xf numFmtId="0" fontId="15" fillId="0" borderId="0" xfId="7" applyFont="1" applyAlignment="1">
      <alignment vertical="center"/>
    </xf>
    <xf numFmtId="2" fontId="6" fillId="3" borderId="5" xfId="7" applyNumberFormat="1" applyFont="1" applyFill="1" applyBorder="1" applyAlignment="1" applyProtection="1">
      <alignment horizontal="left" vertical="center" wrapText="1" indent="1"/>
      <protection hidden="1"/>
    </xf>
    <xf numFmtId="0" fontId="16" fillId="0" borderId="0" xfId="7" applyFont="1" applyAlignment="1">
      <alignment vertical="center"/>
    </xf>
    <xf numFmtId="0" fontId="9" fillId="4" borderId="5" xfId="5" applyNumberFormat="1" applyFont="1" applyFill="1" applyBorder="1" applyAlignment="1" applyProtection="1">
      <alignment horizontal="left" vertical="center" wrapText="1"/>
      <protection hidden="1"/>
    </xf>
    <xf numFmtId="0" fontId="6" fillId="0" borderId="0" xfId="7" applyFont="1" applyAlignment="1">
      <alignment horizontal="right" vertical="center"/>
    </xf>
    <xf numFmtId="0" fontId="12" fillId="0" borderId="0" xfId="7" applyFont="1" applyAlignment="1">
      <alignment horizontal="right" vertical="center"/>
    </xf>
    <xf numFmtId="0" fontId="17" fillId="0" borderId="0" xfId="7" applyFont="1" applyFill="1" applyAlignment="1" applyProtection="1">
      <alignment vertical="center"/>
      <protection hidden="1"/>
    </xf>
    <xf numFmtId="0" fontId="18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17" fillId="0" borderId="0" xfId="2" applyFont="1" applyFill="1" applyAlignment="1" applyProtection="1">
      <alignment vertical="center" wrapText="1"/>
      <protection hidden="1"/>
    </xf>
    <xf numFmtId="0" fontId="20" fillId="0" borderId="0" xfId="7" applyNumberFormat="1" applyFont="1" applyFill="1" applyAlignment="1" applyProtection="1">
      <alignment horizontal="centerContinuous" vertical="center"/>
      <protection hidden="1"/>
    </xf>
    <xf numFmtId="4" fontId="10" fillId="0" borderId="0" xfId="10" applyNumberFormat="1" applyFont="1" applyAlignment="1">
      <alignment vertical="center"/>
    </xf>
    <xf numFmtId="164" fontId="2" fillId="0" borderId="0" xfId="3" applyNumberFormat="1" applyFont="1" applyAlignment="1">
      <alignment vertical="center"/>
    </xf>
    <xf numFmtId="2" fontId="7" fillId="4" borderId="5" xfId="7" applyNumberFormat="1" applyFont="1" applyFill="1" applyBorder="1" applyAlignment="1" applyProtection="1">
      <alignment horizontal="center" vertical="center" wrapText="1"/>
      <protection hidden="1"/>
    </xf>
    <xf numFmtId="2" fontId="7" fillId="3" borderId="5" xfId="7" applyNumberFormat="1" applyFont="1" applyFill="1" applyBorder="1" applyAlignment="1" applyProtection="1">
      <alignment horizontal="center" vertical="center" wrapText="1"/>
      <protection hidden="1"/>
    </xf>
    <xf numFmtId="49" fontId="7" fillId="3" borderId="5" xfId="13" applyNumberFormat="1" applyFont="1" applyFill="1" applyBorder="1" applyAlignment="1">
      <alignment horizontal="center" vertical="center" wrapText="1"/>
    </xf>
    <xf numFmtId="0" fontId="7" fillId="3" borderId="5" xfId="8" applyNumberFormat="1" applyFont="1" applyFill="1" applyBorder="1" applyAlignment="1" applyProtection="1">
      <alignment horizontal="center" vertical="center" wrapText="1"/>
      <protection hidden="1"/>
    </xf>
    <xf numFmtId="49" fontId="7" fillId="3" borderId="5" xfId="12" applyNumberFormat="1" applyFont="1" applyFill="1" applyBorder="1" applyAlignment="1">
      <alignment horizontal="center" vertical="center"/>
    </xf>
    <xf numFmtId="0" fontId="7" fillId="3" borderId="5" xfId="5" applyNumberFormat="1" applyFont="1" applyFill="1" applyBorder="1" applyAlignment="1" applyProtection="1">
      <alignment horizontal="center" vertical="center" wrapText="1"/>
      <protection hidden="1"/>
    </xf>
    <xf numFmtId="49" fontId="7" fillId="3" borderId="5" xfId="8" applyNumberFormat="1" applyFont="1" applyFill="1" applyBorder="1" applyAlignment="1" applyProtection="1">
      <alignment horizontal="center" vertical="center" wrapText="1"/>
      <protection hidden="1"/>
    </xf>
    <xf numFmtId="165" fontId="7" fillId="6" borderId="5" xfId="1" applyNumberFormat="1" applyFont="1" applyFill="1" applyBorder="1" applyAlignment="1">
      <alignment horizontal="center" vertical="center" wrapText="1"/>
    </xf>
    <xf numFmtId="2" fontId="7" fillId="4" borderId="5" xfId="7" applyNumberFormat="1" applyFont="1" applyFill="1" applyBorder="1" applyAlignment="1" applyProtection="1">
      <alignment vertical="center"/>
      <protection hidden="1"/>
    </xf>
    <xf numFmtId="49" fontId="7" fillId="4" borderId="11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49" fontId="7" fillId="0" borderId="5" xfId="1" applyNumberFormat="1" applyFont="1" applyFill="1" applyBorder="1" applyAlignment="1">
      <alignment horizontal="center" vertical="center"/>
    </xf>
    <xf numFmtId="49" fontId="7" fillId="4" borderId="2" xfId="1" applyNumberFormat="1" applyFont="1" applyFill="1" applyBorder="1" applyAlignment="1">
      <alignment horizontal="center" vertical="center"/>
    </xf>
    <xf numFmtId="49" fontId="5" fillId="4" borderId="11" xfId="1" applyNumberFormat="1" applyFont="1" applyFill="1" applyBorder="1" applyAlignment="1">
      <alignment horizontal="center"/>
    </xf>
    <xf numFmtId="164" fontId="9" fillId="4" borderId="5" xfId="7" applyNumberFormat="1" applyFont="1" applyFill="1" applyBorder="1" applyAlignment="1">
      <alignment horizontal="right" vertical="center"/>
    </xf>
    <xf numFmtId="164" fontId="6" fillId="3" borderId="5" xfId="7" applyNumberFormat="1" applyFont="1" applyFill="1" applyBorder="1" applyAlignment="1">
      <alignment horizontal="right" vertical="center"/>
    </xf>
    <xf numFmtId="164" fontId="6" fillId="0" borderId="5" xfId="7" applyNumberFormat="1" applyFont="1" applyBorder="1" applyAlignment="1">
      <alignment horizontal="right" vertical="center"/>
    </xf>
    <xf numFmtId="164" fontId="4" fillId="0" borderId="5" xfId="7" applyNumberFormat="1" applyFont="1" applyBorder="1" applyAlignment="1">
      <alignment horizontal="right" vertical="center"/>
    </xf>
    <xf numFmtId="164" fontId="4" fillId="0" borderId="5" xfId="7" applyNumberFormat="1" applyFont="1" applyFill="1" applyBorder="1" applyAlignment="1" applyProtection="1">
      <alignment horizontal="right" vertical="center" wrapText="1"/>
      <protection hidden="1"/>
    </xf>
    <xf numFmtId="164" fontId="6" fillId="0" borderId="5" xfId="7" applyNumberFormat="1" applyFont="1" applyFill="1" applyBorder="1" applyAlignment="1" applyProtection="1">
      <alignment horizontal="right" vertical="center" wrapText="1"/>
      <protection hidden="1"/>
    </xf>
    <xf numFmtId="164" fontId="6" fillId="3" borderId="5" xfId="7" applyNumberFormat="1" applyFont="1" applyFill="1" applyBorder="1" applyAlignment="1" applyProtection="1">
      <alignment horizontal="right" vertical="center" wrapText="1"/>
      <protection hidden="1"/>
    </xf>
    <xf numFmtId="164" fontId="6" fillId="3" borderId="5" xfId="8" applyNumberFormat="1" applyFont="1" applyFill="1" applyBorder="1" applyAlignment="1">
      <alignment horizontal="right" vertical="center"/>
    </xf>
    <xf numFmtId="164" fontId="6" fillId="0" borderId="5" xfId="8" applyNumberFormat="1" applyFont="1" applyBorder="1" applyAlignment="1">
      <alignment horizontal="right" vertical="center"/>
    </xf>
    <xf numFmtId="164" fontId="4" fillId="0" borderId="5" xfId="8" applyNumberFormat="1" applyFont="1" applyBorder="1" applyAlignment="1">
      <alignment horizontal="right" vertical="center"/>
    </xf>
    <xf numFmtId="164" fontId="9" fillId="4" borderId="5" xfId="4" applyNumberFormat="1" applyFont="1" applyFill="1" applyBorder="1" applyAlignment="1">
      <alignment horizontal="right" vertical="center"/>
    </xf>
    <xf numFmtId="164" fontId="6" fillId="3" borderId="5" xfId="4" applyNumberFormat="1" applyFont="1" applyFill="1" applyBorder="1" applyAlignment="1">
      <alignment horizontal="right" vertical="center"/>
    </xf>
    <xf numFmtId="164" fontId="6" fillId="3" borderId="5" xfId="5" applyNumberFormat="1" applyFont="1" applyFill="1" applyBorder="1" applyAlignment="1">
      <alignment horizontal="right" vertical="center"/>
    </xf>
    <xf numFmtId="164" fontId="6" fillId="0" borderId="5" xfId="5" applyNumberFormat="1" applyFont="1" applyBorder="1" applyAlignment="1">
      <alignment horizontal="right" vertical="center"/>
    </xf>
    <xf numFmtId="164" fontId="4" fillId="0" borderId="5" xfId="5" applyNumberFormat="1" applyFont="1" applyBorder="1" applyAlignment="1">
      <alignment horizontal="right" vertical="center"/>
    </xf>
    <xf numFmtId="164" fontId="6" fillId="2" borderId="5" xfId="5" applyNumberFormat="1" applyFont="1" applyFill="1" applyBorder="1" applyAlignment="1">
      <alignment horizontal="right" vertical="center"/>
    </xf>
    <xf numFmtId="164" fontId="6" fillId="0" borderId="5" xfId="5" applyNumberFormat="1" applyFont="1" applyFill="1" applyBorder="1" applyAlignment="1">
      <alignment horizontal="right" vertical="center"/>
    </xf>
    <xf numFmtId="164" fontId="6" fillId="4" borderId="11" xfId="14" applyNumberFormat="1" applyFont="1" applyFill="1" applyBorder="1" applyAlignment="1">
      <alignment horizontal="right" vertical="center"/>
    </xf>
    <xf numFmtId="164" fontId="6" fillId="3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>
      <alignment horizontal="right" vertical="center" shrinkToFit="1"/>
    </xf>
    <xf numFmtId="164" fontId="6" fillId="0" borderId="0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5" xfId="1" applyNumberFormat="1" applyFont="1" applyFill="1" applyBorder="1" applyAlignment="1">
      <alignment horizontal="right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164" fontId="9" fillId="4" borderId="2" xfId="1" applyNumberFormat="1" applyFont="1" applyFill="1" applyBorder="1" applyAlignment="1">
      <alignment horizontal="right" vertical="center"/>
    </xf>
    <xf numFmtId="3" fontId="9" fillId="4" borderId="1" xfId="14" applyNumberFormat="1" applyFont="1" applyFill="1" applyBorder="1" applyAlignment="1">
      <alignment horizontal="right" vertical="center"/>
    </xf>
    <xf numFmtId="164" fontId="9" fillId="4" borderId="11" xfId="1" applyNumberFormat="1" applyFont="1" applyFill="1" applyBorder="1" applyAlignment="1">
      <alignment horizontal="right" vertical="center"/>
    </xf>
    <xf numFmtId="3" fontId="9" fillId="4" borderId="7" xfId="14" applyNumberFormat="1" applyFont="1" applyFill="1" applyBorder="1" applyAlignment="1">
      <alignment horizontal="right" vertical="center"/>
    </xf>
    <xf numFmtId="0" fontId="7" fillId="0" borderId="5" xfId="11" applyFont="1" applyBorder="1" applyAlignment="1">
      <alignment horizontal="center" vertical="center" wrapText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7" fillId="0" borderId="5" xfId="7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5" applyNumberFormat="1" applyFont="1" applyFill="1" applyBorder="1" applyAlignment="1" applyProtection="1">
      <alignment horizontal="center" vertical="center" wrapText="1"/>
      <protection hidden="1"/>
    </xf>
  </cellXfs>
  <cellStyles count="15">
    <cellStyle name="Обычный" xfId="0" builtinId="0"/>
    <cellStyle name="Обычный 2" xfId="1"/>
    <cellStyle name="Обычный_Tmp1" xfId="2"/>
    <cellStyle name="Обычный_Tmp12" xfId="3"/>
    <cellStyle name="Обычный_Tmp14" xfId="4"/>
    <cellStyle name="Обычный_Tmp16" xfId="5"/>
    <cellStyle name="Обычный_Tmp18" xfId="6"/>
    <cellStyle name="Обычный_Tmp2" xfId="7"/>
    <cellStyle name="Обычный_Tmp3" xfId="8"/>
    <cellStyle name="Обычный_Tmp31" xfId="9"/>
    <cellStyle name="Обычный_Tmp4" xfId="10"/>
    <cellStyle name="Обычный_Анализ на 01.04.06" xfId="11"/>
    <cellStyle name="Обычный_Новая Игирма" xfId="12"/>
    <cellStyle name="Обычный_ПРОГНОЗ ДОХОДОВ на 2007 год" xfId="13"/>
    <cellStyle name="Финансовый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5"/>
  <sheetViews>
    <sheetView tabSelected="1" view="pageBreakPreview" topLeftCell="A52" zoomScaleSheetLayoutView="100" workbookViewId="0">
      <selection activeCell="G25" sqref="G25"/>
    </sheetView>
  </sheetViews>
  <sheetFormatPr defaultRowHeight="13.5" x14ac:dyDescent="0.25"/>
  <cols>
    <col min="1" max="1" width="79.5703125" style="1" customWidth="1"/>
    <col min="2" max="2" width="24.85546875" style="1" customWidth="1"/>
    <col min="3" max="4" width="11.5703125" style="1" customWidth="1"/>
    <col min="5" max="5" width="10.42578125" style="1" customWidth="1"/>
    <col min="6" max="16384" width="9.140625" style="1"/>
  </cols>
  <sheetData>
    <row r="1" spans="1:21" ht="15.75" customHeight="1" x14ac:dyDescent="0.25">
      <c r="A1" s="108"/>
      <c r="B1" s="108"/>
      <c r="C1" s="107"/>
      <c r="D1" s="107"/>
      <c r="E1" s="107"/>
    </row>
    <row r="2" spans="1:21" ht="20.25" x14ac:dyDescent="0.25">
      <c r="A2" s="155" t="s">
        <v>292</v>
      </c>
      <c r="B2" s="155"/>
      <c r="C2" s="155"/>
      <c r="D2" s="155"/>
      <c r="E2" s="15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</row>
    <row r="3" spans="1:21" ht="12.75" customHeight="1" x14ac:dyDescent="0.25">
      <c r="A3" s="106"/>
      <c r="B3" s="106"/>
      <c r="C3" s="106"/>
      <c r="D3" s="106"/>
      <c r="E3" s="106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5.75" customHeight="1" x14ac:dyDescent="0.25">
      <c r="A4" s="104"/>
      <c r="B4" s="104"/>
      <c r="D4" s="103"/>
      <c r="E4" s="102" t="s">
        <v>291</v>
      </c>
    </row>
    <row r="5" spans="1:21" s="64" customFormat="1" ht="13.5" customHeight="1" x14ac:dyDescent="0.25">
      <c r="A5" s="156" t="s">
        <v>290</v>
      </c>
      <c r="B5" s="157" t="s">
        <v>289</v>
      </c>
      <c r="C5" s="154" t="s">
        <v>288</v>
      </c>
      <c r="D5" s="154" t="s">
        <v>287</v>
      </c>
      <c r="E5" s="154" t="s">
        <v>286</v>
      </c>
    </row>
    <row r="6" spans="1:21" s="64" customFormat="1" ht="23.25" customHeight="1" x14ac:dyDescent="0.25">
      <c r="A6" s="156"/>
      <c r="B6" s="157"/>
      <c r="C6" s="154"/>
      <c r="D6" s="154"/>
      <c r="E6" s="154"/>
    </row>
    <row r="7" spans="1:21" s="100" customFormat="1" ht="20.25" customHeight="1" x14ac:dyDescent="0.25">
      <c r="A7" s="101" t="s">
        <v>285</v>
      </c>
      <c r="B7" s="111" t="s">
        <v>284</v>
      </c>
      <c r="C7" s="125">
        <f>C8+C32+C35+C23+C29</f>
        <v>424.79999999999995</v>
      </c>
      <c r="D7" s="125">
        <f>D8+D32+D35+D23+D29</f>
        <v>462.4</v>
      </c>
      <c r="E7" s="34">
        <f>D7/C7*100</f>
        <v>108.8512241054614</v>
      </c>
    </row>
    <row r="8" spans="1:21" s="98" customFormat="1" ht="16.5" customHeight="1" x14ac:dyDescent="0.25">
      <c r="A8" s="99" t="s">
        <v>283</v>
      </c>
      <c r="B8" s="112" t="s">
        <v>282</v>
      </c>
      <c r="C8" s="126">
        <f>C9</f>
        <v>140</v>
      </c>
      <c r="D8" s="126">
        <f>D9</f>
        <v>115</v>
      </c>
      <c r="E8" s="43">
        <f>D8/C8*100</f>
        <v>82.142857142857139</v>
      </c>
    </row>
    <row r="9" spans="1:21" s="64" customFormat="1" ht="13.5" customHeight="1" x14ac:dyDescent="0.25">
      <c r="A9" s="97" t="s">
        <v>281</v>
      </c>
      <c r="B9" s="86" t="s">
        <v>280</v>
      </c>
      <c r="C9" s="127">
        <f>SUM(C10:C11)</f>
        <v>140</v>
      </c>
      <c r="D9" s="127">
        <f>SUM(D10:D11)</f>
        <v>115</v>
      </c>
      <c r="E9" s="40">
        <f>D9/C9*100</f>
        <v>82.142857142857139</v>
      </c>
    </row>
    <row r="10" spans="1:21" s="64" customFormat="1" ht="51" x14ac:dyDescent="0.2">
      <c r="A10" s="79" t="s">
        <v>279</v>
      </c>
      <c r="B10" s="45" t="s">
        <v>278</v>
      </c>
      <c r="C10" s="128">
        <v>140</v>
      </c>
      <c r="D10" s="128">
        <v>115</v>
      </c>
      <c r="E10" s="37">
        <f>D10/C10*100</f>
        <v>82.142857142857139</v>
      </c>
    </row>
    <row r="11" spans="1:21" s="64" customFormat="1" ht="45.75" hidden="1" customHeight="1" thickBot="1" x14ac:dyDescent="0.3">
      <c r="A11" s="96" t="s">
        <v>277</v>
      </c>
      <c r="B11" s="95" t="s">
        <v>276</v>
      </c>
      <c r="C11" s="129"/>
      <c r="D11" s="129"/>
      <c r="E11" s="83"/>
    </row>
    <row r="12" spans="1:21" s="64" customFormat="1" ht="25.5" hidden="1" customHeight="1" x14ac:dyDescent="0.25">
      <c r="A12" s="94" t="s">
        <v>230</v>
      </c>
      <c r="B12" s="93" t="s">
        <v>275</v>
      </c>
      <c r="C12" s="130"/>
      <c r="D12" s="130"/>
      <c r="E12" s="92"/>
    </row>
    <row r="13" spans="1:21" s="64" customFormat="1" ht="13.5" hidden="1" customHeight="1" x14ac:dyDescent="0.25">
      <c r="A13" s="91" t="s">
        <v>274</v>
      </c>
      <c r="B13" s="90" t="s">
        <v>273</v>
      </c>
      <c r="C13" s="129"/>
      <c r="D13" s="129"/>
      <c r="E13" s="83"/>
    </row>
    <row r="14" spans="1:21" s="64" customFormat="1" ht="38.25" hidden="1" customHeight="1" x14ac:dyDescent="0.25">
      <c r="A14" s="89" t="s">
        <v>272</v>
      </c>
      <c r="B14" s="88" t="s">
        <v>271</v>
      </c>
      <c r="C14" s="129"/>
      <c r="D14" s="129"/>
      <c r="E14" s="83"/>
    </row>
    <row r="15" spans="1:21" s="64" customFormat="1" ht="22.5" hidden="1" customHeight="1" thickBot="1" x14ac:dyDescent="0.3">
      <c r="A15" s="87" t="s">
        <v>270</v>
      </c>
      <c r="B15" s="86" t="s">
        <v>269</v>
      </c>
      <c r="C15" s="127"/>
      <c r="D15" s="127"/>
      <c r="E15" s="40"/>
    </row>
    <row r="16" spans="1:21" s="64" customFormat="1" ht="23.25" hidden="1" customHeight="1" x14ac:dyDescent="0.25">
      <c r="A16" s="85" t="s">
        <v>268</v>
      </c>
      <c r="B16" s="84" t="s">
        <v>267</v>
      </c>
      <c r="C16" s="128"/>
      <c r="D16" s="128"/>
      <c r="E16" s="37"/>
    </row>
    <row r="17" spans="1:5" s="64" customFormat="1" ht="57" hidden="1" customHeight="1" x14ac:dyDescent="0.25">
      <c r="A17" s="85" t="s">
        <v>266</v>
      </c>
      <c r="B17" s="84" t="s">
        <v>265</v>
      </c>
      <c r="C17" s="128"/>
      <c r="D17" s="128"/>
      <c r="E17" s="37"/>
    </row>
    <row r="18" spans="1:5" s="64" customFormat="1" ht="45.75" hidden="1" customHeight="1" x14ac:dyDescent="0.25">
      <c r="A18" s="85" t="s">
        <v>264</v>
      </c>
      <c r="B18" s="84" t="s">
        <v>263</v>
      </c>
      <c r="C18" s="129"/>
      <c r="D18" s="129"/>
      <c r="E18" s="83"/>
    </row>
    <row r="19" spans="1:5" s="64" customFormat="1" ht="23.25" hidden="1" customHeight="1" x14ac:dyDescent="0.25">
      <c r="A19" s="85" t="s">
        <v>262</v>
      </c>
      <c r="B19" s="84" t="s">
        <v>261</v>
      </c>
      <c r="C19" s="128"/>
      <c r="D19" s="128"/>
      <c r="E19" s="37"/>
    </row>
    <row r="20" spans="1:5" s="64" customFormat="1" ht="23.25" hidden="1" customHeight="1" x14ac:dyDescent="0.25">
      <c r="A20" s="85" t="s">
        <v>260</v>
      </c>
      <c r="B20" s="84" t="s">
        <v>259</v>
      </c>
      <c r="C20" s="129"/>
      <c r="D20" s="129"/>
      <c r="E20" s="83"/>
    </row>
    <row r="21" spans="1:5" s="64" customFormat="1" ht="23.25" hidden="1" customHeight="1" x14ac:dyDescent="0.25">
      <c r="A21" s="85" t="s">
        <v>258</v>
      </c>
      <c r="B21" s="84" t="s">
        <v>257</v>
      </c>
      <c r="C21" s="128"/>
      <c r="D21" s="128"/>
      <c r="E21" s="37"/>
    </row>
    <row r="22" spans="1:5" s="64" customFormat="1" ht="23.25" hidden="1" customHeight="1" thickBot="1" x14ac:dyDescent="0.3">
      <c r="A22" s="85" t="s">
        <v>256</v>
      </c>
      <c r="B22" s="84" t="s">
        <v>255</v>
      </c>
      <c r="C22" s="129"/>
      <c r="D22" s="129"/>
      <c r="E22" s="83"/>
    </row>
    <row r="23" spans="1:5" s="64" customFormat="1" ht="25.5" x14ac:dyDescent="0.25">
      <c r="A23" s="82" t="s">
        <v>254</v>
      </c>
      <c r="B23" s="113" t="s">
        <v>253</v>
      </c>
      <c r="C23" s="131">
        <f>C24</f>
        <v>277.79999999999995</v>
      </c>
      <c r="D23" s="131">
        <f>D24</f>
        <v>343.4</v>
      </c>
      <c r="E23" s="43">
        <f t="shared" ref="E23:E48" si="0">D23/C23*100</f>
        <v>123.61411087113032</v>
      </c>
    </row>
    <row r="24" spans="1:5" s="64" customFormat="1" ht="25.5" x14ac:dyDescent="0.25">
      <c r="A24" s="81" t="s">
        <v>252</v>
      </c>
      <c r="B24" s="80" t="s">
        <v>251</v>
      </c>
      <c r="C24" s="130">
        <f>C25+C26+C27+C28</f>
        <v>277.79999999999995</v>
      </c>
      <c r="D24" s="130">
        <f>D25+D26+D27+D28</f>
        <v>343.4</v>
      </c>
      <c r="E24" s="40">
        <f t="shared" si="0"/>
        <v>123.61411087113032</v>
      </c>
    </row>
    <row r="25" spans="1:5" s="64" customFormat="1" ht="38.25" x14ac:dyDescent="0.2">
      <c r="A25" s="79" t="s">
        <v>250</v>
      </c>
      <c r="B25" s="78" t="s">
        <v>249</v>
      </c>
      <c r="C25" s="129">
        <v>98.6</v>
      </c>
      <c r="D25" s="129">
        <v>108.3</v>
      </c>
      <c r="E25" s="37">
        <f t="shared" si="0"/>
        <v>109.83772819472617</v>
      </c>
    </row>
    <row r="26" spans="1:5" s="64" customFormat="1" ht="51" x14ac:dyDescent="0.2">
      <c r="A26" s="79" t="s">
        <v>248</v>
      </c>
      <c r="B26" s="78" t="s">
        <v>247</v>
      </c>
      <c r="C26" s="129">
        <v>1.5</v>
      </c>
      <c r="D26" s="129">
        <v>1.7</v>
      </c>
      <c r="E26" s="37">
        <f t="shared" si="0"/>
        <v>113.33333333333333</v>
      </c>
    </row>
    <row r="27" spans="1:5" s="64" customFormat="1" ht="38.25" x14ac:dyDescent="0.2">
      <c r="A27" s="79" t="s">
        <v>246</v>
      </c>
      <c r="B27" s="78" t="s">
        <v>245</v>
      </c>
      <c r="C27" s="129">
        <v>177.7</v>
      </c>
      <c r="D27" s="129">
        <f>248.5-15.1</f>
        <v>233.4</v>
      </c>
      <c r="E27" s="37">
        <f t="shared" si="0"/>
        <v>131.34496342149691</v>
      </c>
    </row>
    <row r="28" spans="1:5" s="64" customFormat="1" ht="38.25" hidden="1" x14ac:dyDescent="0.2">
      <c r="A28" s="79" t="s">
        <v>244</v>
      </c>
      <c r="B28" s="78" t="s">
        <v>243</v>
      </c>
      <c r="C28" s="129"/>
      <c r="D28" s="129"/>
      <c r="E28" s="37" t="e">
        <f t="shared" si="0"/>
        <v>#DIV/0!</v>
      </c>
    </row>
    <row r="29" spans="1:5" s="64" customFormat="1" x14ac:dyDescent="0.25">
      <c r="A29" s="69" t="s">
        <v>242</v>
      </c>
      <c r="B29" s="114" t="s">
        <v>241</v>
      </c>
      <c r="C29" s="131">
        <f>C30</f>
        <v>2</v>
      </c>
      <c r="D29" s="131">
        <f>D30</f>
        <v>2</v>
      </c>
      <c r="E29" s="43">
        <f t="shared" si="0"/>
        <v>100</v>
      </c>
    </row>
    <row r="30" spans="1:5" s="64" customFormat="1" x14ac:dyDescent="0.25">
      <c r="A30" s="77" t="s">
        <v>240</v>
      </c>
      <c r="B30" s="67" t="s">
        <v>239</v>
      </c>
      <c r="C30" s="130">
        <f>C31</f>
        <v>2</v>
      </c>
      <c r="D30" s="130">
        <f>D31</f>
        <v>2</v>
      </c>
      <c r="E30" s="40">
        <f t="shared" si="0"/>
        <v>100</v>
      </c>
    </row>
    <row r="31" spans="1:5" s="64" customFormat="1" ht="25.5" x14ac:dyDescent="0.25">
      <c r="A31" s="76" t="s">
        <v>238</v>
      </c>
      <c r="B31" s="75" t="s">
        <v>237</v>
      </c>
      <c r="C31" s="129">
        <v>2</v>
      </c>
      <c r="D31" s="129">
        <v>2</v>
      </c>
      <c r="E31" s="37">
        <f t="shared" si="0"/>
        <v>100</v>
      </c>
    </row>
    <row r="32" spans="1:5" s="64" customFormat="1" ht="18.75" customHeight="1" x14ac:dyDescent="0.25">
      <c r="A32" s="74" t="s">
        <v>236</v>
      </c>
      <c r="B32" s="115" t="s">
        <v>235</v>
      </c>
      <c r="C32" s="131">
        <f>C33</f>
        <v>5</v>
      </c>
      <c r="D32" s="131">
        <f>D33</f>
        <v>2</v>
      </c>
      <c r="E32" s="43">
        <f t="shared" si="0"/>
        <v>40</v>
      </c>
    </row>
    <row r="33" spans="1:5" s="64" customFormat="1" ht="27" customHeight="1" x14ac:dyDescent="0.25">
      <c r="A33" s="73" t="s">
        <v>234</v>
      </c>
      <c r="B33" s="72" t="s">
        <v>233</v>
      </c>
      <c r="C33" s="130">
        <f>C34</f>
        <v>5</v>
      </c>
      <c r="D33" s="130">
        <f>D34</f>
        <v>2</v>
      </c>
      <c r="E33" s="40">
        <f t="shared" si="0"/>
        <v>40</v>
      </c>
    </row>
    <row r="34" spans="1:5" s="64" customFormat="1" ht="45.75" customHeight="1" x14ac:dyDescent="0.25">
      <c r="A34" s="71" t="s">
        <v>232</v>
      </c>
      <c r="B34" s="70" t="s">
        <v>231</v>
      </c>
      <c r="C34" s="129">
        <v>5</v>
      </c>
      <c r="D34" s="129">
        <v>2</v>
      </c>
      <c r="E34" s="37">
        <f t="shared" si="0"/>
        <v>40</v>
      </c>
    </row>
    <row r="35" spans="1:5" s="64" customFormat="1" ht="25.5" hidden="1" x14ac:dyDescent="0.25">
      <c r="A35" s="69" t="s">
        <v>230</v>
      </c>
      <c r="B35" s="114" t="s">
        <v>229</v>
      </c>
      <c r="C35" s="132">
        <f>C36</f>
        <v>0</v>
      </c>
      <c r="D35" s="132">
        <f>D36</f>
        <v>0</v>
      </c>
      <c r="E35" s="43" t="e">
        <f t="shared" si="0"/>
        <v>#DIV/0!</v>
      </c>
    </row>
    <row r="36" spans="1:5" s="64" customFormat="1" ht="51" hidden="1" x14ac:dyDescent="0.25">
      <c r="A36" s="68" t="s">
        <v>228</v>
      </c>
      <c r="B36" s="67" t="s">
        <v>227</v>
      </c>
      <c r="C36" s="133">
        <f>C37</f>
        <v>0</v>
      </c>
      <c r="D36" s="133">
        <f>D37</f>
        <v>0</v>
      </c>
      <c r="E36" s="40" t="e">
        <f t="shared" si="0"/>
        <v>#DIV/0!</v>
      </c>
    </row>
    <row r="37" spans="1:5" s="64" customFormat="1" ht="51" hidden="1" x14ac:dyDescent="0.25">
      <c r="A37" s="66" t="s">
        <v>226</v>
      </c>
      <c r="B37" s="65" t="s">
        <v>225</v>
      </c>
      <c r="C37" s="134"/>
      <c r="D37" s="134"/>
      <c r="E37" s="37" t="e">
        <f t="shared" si="0"/>
        <v>#DIV/0!</v>
      </c>
    </row>
    <row r="38" spans="1:5" ht="21" customHeight="1" x14ac:dyDescent="0.25">
      <c r="A38" s="63" t="s">
        <v>224</v>
      </c>
      <c r="B38" s="111" t="s">
        <v>293</v>
      </c>
      <c r="C38" s="135">
        <f>SUM(C39)</f>
        <v>5427.8</v>
      </c>
      <c r="D38" s="135">
        <f>SUM(D39)+D54</f>
        <v>5427.8</v>
      </c>
      <c r="E38" s="34">
        <f t="shared" si="0"/>
        <v>100</v>
      </c>
    </row>
    <row r="39" spans="1:5" s="36" customFormat="1" ht="28.5" x14ac:dyDescent="0.25">
      <c r="A39" s="62" t="s">
        <v>223</v>
      </c>
      <c r="B39" s="116" t="s">
        <v>294</v>
      </c>
      <c r="C39" s="136">
        <f>SUM(C40,C43,C46)+C49+C54</f>
        <v>5427.8</v>
      </c>
      <c r="D39" s="136">
        <f>SUM(D40,D43,D46)+D49</f>
        <v>5427.8</v>
      </c>
      <c r="E39" s="43">
        <f t="shared" si="0"/>
        <v>100</v>
      </c>
    </row>
    <row r="40" spans="1:5" s="36" customFormat="1" x14ac:dyDescent="0.25">
      <c r="A40" s="61" t="s">
        <v>222</v>
      </c>
      <c r="B40" s="116" t="s">
        <v>295</v>
      </c>
      <c r="C40" s="137">
        <f>SUM(C41)</f>
        <v>2124</v>
      </c>
      <c r="D40" s="137">
        <f>SUM(D41)</f>
        <v>2124</v>
      </c>
      <c r="E40" s="43">
        <f t="shared" si="0"/>
        <v>100</v>
      </c>
    </row>
    <row r="41" spans="1:5" s="36" customFormat="1" x14ac:dyDescent="0.25">
      <c r="A41" s="60" t="s">
        <v>221</v>
      </c>
      <c r="B41" s="59" t="s">
        <v>296</v>
      </c>
      <c r="C41" s="138">
        <f>SUM(C42)</f>
        <v>2124</v>
      </c>
      <c r="D41" s="138">
        <f>SUM(D42)</f>
        <v>2124</v>
      </c>
      <c r="E41" s="40">
        <f t="shared" si="0"/>
        <v>100</v>
      </c>
    </row>
    <row r="42" spans="1:5" s="36" customFormat="1" x14ac:dyDescent="0.25">
      <c r="A42" s="46" t="s">
        <v>220</v>
      </c>
      <c r="B42" s="45" t="s">
        <v>297</v>
      </c>
      <c r="C42" s="139">
        <v>2124</v>
      </c>
      <c r="D42" s="139">
        <v>2124</v>
      </c>
      <c r="E42" s="37">
        <f t="shared" si="0"/>
        <v>100</v>
      </c>
    </row>
    <row r="43" spans="1:5" s="36" customFormat="1" ht="25.5" x14ac:dyDescent="0.25">
      <c r="A43" s="56" t="s">
        <v>219</v>
      </c>
      <c r="B43" s="53" t="s">
        <v>298</v>
      </c>
      <c r="C43" s="137">
        <f>SUM(C44)</f>
        <v>3239.6</v>
      </c>
      <c r="D43" s="137">
        <f>SUM(D44)</f>
        <v>3239.6</v>
      </c>
      <c r="E43" s="43">
        <f t="shared" si="0"/>
        <v>100</v>
      </c>
    </row>
    <row r="44" spans="1:5" s="36" customFormat="1" x14ac:dyDescent="0.25">
      <c r="A44" s="58" t="s">
        <v>218</v>
      </c>
      <c r="B44" s="57" t="s">
        <v>299</v>
      </c>
      <c r="C44" s="140">
        <f>SUM(C45)</f>
        <v>3239.6</v>
      </c>
      <c r="D44" s="140">
        <f>SUM(D45)</f>
        <v>3239.6</v>
      </c>
      <c r="E44" s="40">
        <f t="shared" si="0"/>
        <v>100</v>
      </c>
    </row>
    <row r="45" spans="1:5" s="36" customFormat="1" x14ac:dyDescent="0.25">
      <c r="A45" s="46" t="s">
        <v>217</v>
      </c>
      <c r="B45" s="45" t="s">
        <v>300</v>
      </c>
      <c r="C45" s="139">
        <v>3239.6</v>
      </c>
      <c r="D45" s="139">
        <v>3239.6</v>
      </c>
      <c r="E45" s="37">
        <f t="shared" si="0"/>
        <v>100</v>
      </c>
    </row>
    <row r="46" spans="1:5" s="36" customFormat="1" x14ac:dyDescent="0.25">
      <c r="A46" s="56" t="s">
        <v>216</v>
      </c>
      <c r="B46" s="117" t="s">
        <v>301</v>
      </c>
      <c r="C46" s="137">
        <f>SUM(C47)+C52</f>
        <v>64.2</v>
      </c>
      <c r="D46" s="137">
        <f>SUM(D47)+D52</f>
        <v>64.2</v>
      </c>
      <c r="E46" s="43">
        <f t="shared" si="0"/>
        <v>100</v>
      </c>
    </row>
    <row r="47" spans="1:5" s="36" customFormat="1" ht="25.5" x14ac:dyDescent="0.25">
      <c r="A47" s="55" t="s">
        <v>215</v>
      </c>
      <c r="B47" s="47" t="s">
        <v>302</v>
      </c>
      <c r="C47" s="141">
        <f>SUM(C48)</f>
        <v>63.5</v>
      </c>
      <c r="D47" s="141">
        <f>SUM(D48)</f>
        <v>63.5</v>
      </c>
      <c r="E47" s="40">
        <f t="shared" si="0"/>
        <v>100</v>
      </c>
    </row>
    <row r="48" spans="1:5" s="36" customFormat="1" ht="25.5" x14ac:dyDescent="0.25">
      <c r="A48" s="46" t="s">
        <v>214</v>
      </c>
      <c r="B48" s="45" t="s">
        <v>303</v>
      </c>
      <c r="C48" s="139">
        <v>63.5</v>
      </c>
      <c r="D48" s="139">
        <v>63.5</v>
      </c>
      <c r="E48" s="37">
        <f t="shared" si="0"/>
        <v>100</v>
      </c>
    </row>
    <row r="49" spans="1:8" s="36" customFormat="1" ht="13.5" hidden="1" customHeight="1" x14ac:dyDescent="0.25">
      <c r="A49" s="54" t="s">
        <v>213</v>
      </c>
      <c r="B49" s="53" t="s">
        <v>212</v>
      </c>
      <c r="C49" s="137">
        <f>C50</f>
        <v>0</v>
      </c>
      <c r="D49" s="137"/>
      <c r="E49" s="52"/>
    </row>
    <row r="50" spans="1:8" s="36" customFormat="1" ht="13.5" hidden="1" customHeight="1" x14ac:dyDescent="0.25">
      <c r="A50" s="48" t="s">
        <v>211</v>
      </c>
      <c r="B50" s="47" t="s">
        <v>210</v>
      </c>
      <c r="C50" s="138">
        <f>C51</f>
        <v>0</v>
      </c>
      <c r="D50" s="138"/>
      <c r="E50" s="51"/>
    </row>
    <row r="51" spans="1:8" s="36" customFormat="1" ht="13.5" hidden="1" customHeight="1" x14ac:dyDescent="0.25">
      <c r="A51" s="50" t="s">
        <v>209</v>
      </c>
      <c r="B51" s="45" t="s">
        <v>208</v>
      </c>
      <c r="C51" s="139"/>
      <c r="D51" s="139"/>
      <c r="E51" s="49"/>
    </row>
    <row r="52" spans="1:8" s="36" customFormat="1" ht="26.25" customHeight="1" x14ac:dyDescent="0.25">
      <c r="A52" s="48" t="s">
        <v>207</v>
      </c>
      <c r="B52" s="47" t="s">
        <v>304</v>
      </c>
      <c r="C52" s="141">
        <f>SUM(C53)</f>
        <v>0.7</v>
      </c>
      <c r="D52" s="141">
        <f>SUM(D53)</f>
        <v>0.7</v>
      </c>
      <c r="E52" s="40">
        <f t="shared" ref="E52:E57" si="1">D52/C52*100</f>
        <v>100</v>
      </c>
    </row>
    <row r="53" spans="1:8" s="36" customFormat="1" ht="26.25" customHeight="1" x14ac:dyDescent="0.25">
      <c r="A53" s="46" t="s">
        <v>206</v>
      </c>
      <c r="B53" s="45" t="s">
        <v>305</v>
      </c>
      <c r="C53" s="139">
        <v>0.7</v>
      </c>
      <c r="D53" s="139">
        <v>0.7</v>
      </c>
      <c r="E53" s="37">
        <f t="shared" si="1"/>
        <v>100</v>
      </c>
    </row>
    <row r="54" spans="1:8" s="36" customFormat="1" ht="76.5" hidden="1" customHeight="1" x14ac:dyDescent="0.25">
      <c r="A54" s="44" t="s">
        <v>205</v>
      </c>
      <c r="B54" s="118" t="s">
        <v>204</v>
      </c>
      <c r="C54" s="137">
        <f>C55</f>
        <v>0</v>
      </c>
      <c r="D54" s="137">
        <f>D55</f>
        <v>0</v>
      </c>
      <c r="E54" s="43" t="e">
        <f t="shared" si="1"/>
        <v>#DIV/0!</v>
      </c>
    </row>
    <row r="55" spans="1:8" s="36" customFormat="1" ht="36" hidden="1" x14ac:dyDescent="0.25">
      <c r="A55" s="42" t="s">
        <v>203</v>
      </c>
      <c r="B55" s="41" t="s">
        <v>202</v>
      </c>
      <c r="C55" s="138">
        <f>C56</f>
        <v>0</v>
      </c>
      <c r="D55" s="138">
        <f>D56</f>
        <v>0</v>
      </c>
      <c r="E55" s="40" t="e">
        <f t="shared" si="1"/>
        <v>#DIV/0!</v>
      </c>
    </row>
    <row r="56" spans="1:8" s="36" customFormat="1" ht="38.25" hidden="1" x14ac:dyDescent="0.25">
      <c r="A56" s="39" t="s">
        <v>201</v>
      </c>
      <c r="B56" s="38" t="s">
        <v>200</v>
      </c>
      <c r="C56" s="139"/>
      <c r="D56" s="139"/>
      <c r="E56" s="37" t="e">
        <f t="shared" si="1"/>
        <v>#DIV/0!</v>
      </c>
    </row>
    <row r="57" spans="1:8" s="33" customFormat="1" ht="21" customHeight="1" thickBot="1" x14ac:dyDescent="0.3">
      <c r="A57" s="35" t="s">
        <v>199</v>
      </c>
      <c r="B57" s="119"/>
      <c r="C57" s="125">
        <f>C38+C7</f>
        <v>5852.6</v>
      </c>
      <c r="D57" s="125">
        <f>D38+D7</f>
        <v>5890.2</v>
      </c>
      <c r="E57" s="34">
        <f t="shared" si="1"/>
        <v>100.64244950961965</v>
      </c>
      <c r="F57" s="109"/>
      <c r="G57" s="109"/>
      <c r="H57" s="109"/>
    </row>
    <row r="58" spans="1:8" s="3" customFormat="1" ht="18.75" customHeight="1" x14ac:dyDescent="0.25">
      <c r="A58" s="32" t="s">
        <v>198</v>
      </c>
      <c r="B58" s="120"/>
      <c r="C58" s="142"/>
      <c r="D58" s="142"/>
      <c r="E58" s="31" t="str">
        <f t="shared" ref="E58:E89" si="2">IF(C58=0,"",(D58/C58*100))</f>
        <v/>
      </c>
    </row>
    <row r="59" spans="1:8" s="3" customFormat="1" ht="18.75" customHeight="1" x14ac:dyDescent="0.25">
      <c r="A59" s="30" t="s">
        <v>197</v>
      </c>
      <c r="B59" s="53" t="s">
        <v>196</v>
      </c>
      <c r="C59" s="143">
        <f>SUM(C60:C68)</f>
        <v>4069.1</v>
      </c>
      <c r="D59" s="143">
        <f>SUM(D60:D68)</f>
        <v>4075.3</v>
      </c>
      <c r="E59" s="23">
        <f t="shared" si="2"/>
        <v>100.15236784546953</v>
      </c>
    </row>
    <row r="60" spans="1:8" s="3" customFormat="1" ht="30" customHeight="1" x14ac:dyDescent="0.25">
      <c r="A60" s="28" t="s">
        <v>195</v>
      </c>
      <c r="B60" s="121" t="s">
        <v>194</v>
      </c>
      <c r="C60" s="144">
        <v>592.70000000000005</v>
      </c>
      <c r="D60" s="144">
        <v>592.70000000000005</v>
      </c>
      <c r="E60" s="17">
        <f t="shared" si="2"/>
        <v>100</v>
      </c>
    </row>
    <row r="61" spans="1:8" s="3" customFormat="1" ht="30" customHeight="1" x14ac:dyDescent="0.25">
      <c r="A61" s="28" t="s">
        <v>193</v>
      </c>
      <c r="B61" s="121" t="s">
        <v>192</v>
      </c>
      <c r="C61" s="144">
        <v>322.89999999999998</v>
      </c>
      <c r="D61" s="144">
        <v>322.89999999999998</v>
      </c>
      <c r="E61" s="17">
        <f t="shared" si="2"/>
        <v>100</v>
      </c>
    </row>
    <row r="62" spans="1:8" s="3" customFormat="1" ht="30" customHeight="1" x14ac:dyDescent="0.25">
      <c r="A62" s="28" t="s">
        <v>191</v>
      </c>
      <c r="B62" s="121" t="s">
        <v>190</v>
      </c>
      <c r="C62" s="144">
        <v>2289.1</v>
      </c>
      <c r="D62" s="144">
        <v>2305.3000000000002</v>
      </c>
      <c r="E62" s="17">
        <f t="shared" si="2"/>
        <v>100.70770171683196</v>
      </c>
    </row>
    <row r="63" spans="1:8" s="3" customFormat="1" ht="18.75" hidden="1" customHeight="1" x14ac:dyDescent="0.25">
      <c r="A63" s="28" t="s">
        <v>189</v>
      </c>
      <c r="B63" s="121" t="s">
        <v>188</v>
      </c>
      <c r="C63" s="144"/>
      <c r="D63" s="144"/>
      <c r="E63" s="17" t="str">
        <f t="shared" si="2"/>
        <v/>
      </c>
    </row>
    <row r="64" spans="1:8" s="3" customFormat="1" ht="25.5" customHeight="1" x14ac:dyDescent="0.25">
      <c r="A64" s="28" t="s">
        <v>187</v>
      </c>
      <c r="B64" s="121" t="s">
        <v>186</v>
      </c>
      <c r="C64" s="144">
        <v>848.5</v>
      </c>
      <c r="D64" s="144">
        <v>848.5</v>
      </c>
      <c r="E64" s="17">
        <f t="shared" si="2"/>
        <v>100</v>
      </c>
    </row>
    <row r="65" spans="1:5" s="3" customFormat="1" ht="18.75" hidden="1" customHeight="1" x14ac:dyDescent="0.25">
      <c r="A65" s="28" t="s">
        <v>185</v>
      </c>
      <c r="B65" s="121" t="s">
        <v>184</v>
      </c>
      <c r="C65" s="144">
        <v>0</v>
      </c>
      <c r="D65" s="144">
        <v>0</v>
      </c>
      <c r="E65" s="17" t="str">
        <f t="shared" si="2"/>
        <v/>
      </c>
    </row>
    <row r="66" spans="1:5" s="3" customFormat="1" ht="18.75" customHeight="1" x14ac:dyDescent="0.25">
      <c r="A66" s="28" t="s">
        <v>183</v>
      </c>
      <c r="B66" s="121" t="s">
        <v>182</v>
      </c>
      <c r="C66" s="144">
        <v>10</v>
      </c>
      <c r="D66" s="144">
        <v>0</v>
      </c>
      <c r="E66" s="17">
        <f t="shared" si="2"/>
        <v>0</v>
      </c>
    </row>
    <row r="67" spans="1:5" s="3" customFormat="1" ht="18.75" hidden="1" customHeight="1" x14ac:dyDescent="0.25">
      <c r="A67" s="28" t="s">
        <v>181</v>
      </c>
      <c r="B67" s="121" t="s">
        <v>180</v>
      </c>
      <c r="C67" s="144"/>
      <c r="D67" s="144"/>
      <c r="E67" s="17" t="str">
        <f t="shared" si="2"/>
        <v/>
      </c>
    </row>
    <row r="68" spans="1:5" s="3" customFormat="1" ht="18.75" customHeight="1" x14ac:dyDescent="0.25">
      <c r="A68" s="28" t="s">
        <v>179</v>
      </c>
      <c r="B68" s="121" t="s">
        <v>178</v>
      </c>
      <c r="C68" s="144">
        <v>5.9</v>
      </c>
      <c r="D68" s="144">
        <v>5.9</v>
      </c>
      <c r="E68" s="17">
        <f t="shared" si="2"/>
        <v>100</v>
      </c>
    </row>
    <row r="69" spans="1:5" s="3" customFormat="1" ht="18.75" customHeight="1" x14ac:dyDescent="0.25">
      <c r="A69" s="30" t="s">
        <v>177</v>
      </c>
      <c r="B69" s="53" t="s">
        <v>176</v>
      </c>
      <c r="C69" s="143">
        <f>SUM(C70:C71)</f>
        <v>63.5</v>
      </c>
      <c r="D69" s="143">
        <f>SUM(D70:D71)</f>
        <v>63.5</v>
      </c>
      <c r="E69" s="23">
        <f t="shared" si="2"/>
        <v>100</v>
      </c>
    </row>
    <row r="70" spans="1:5" s="3" customFormat="1" ht="18.75" customHeight="1" x14ac:dyDescent="0.25">
      <c r="A70" s="28" t="s">
        <v>175</v>
      </c>
      <c r="B70" s="121" t="s">
        <v>174</v>
      </c>
      <c r="C70" s="144">
        <v>63.5</v>
      </c>
      <c r="D70" s="144">
        <v>63.5</v>
      </c>
      <c r="E70" s="17">
        <f t="shared" si="2"/>
        <v>100</v>
      </c>
    </row>
    <row r="71" spans="1:5" s="3" customFormat="1" hidden="1" x14ac:dyDescent="0.25">
      <c r="A71" s="28" t="s">
        <v>173</v>
      </c>
      <c r="B71" s="121" t="s">
        <v>172</v>
      </c>
      <c r="C71" s="144"/>
      <c r="D71" s="144"/>
      <c r="E71" s="17" t="str">
        <f t="shared" si="2"/>
        <v/>
      </c>
    </row>
    <row r="72" spans="1:5" s="3" customFormat="1" hidden="1" x14ac:dyDescent="0.25">
      <c r="A72" s="30" t="s">
        <v>171</v>
      </c>
      <c r="B72" s="53" t="s">
        <v>170</v>
      </c>
      <c r="C72" s="143">
        <f>SUM(C73:C76)</f>
        <v>0</v>
      </c>
      <c r="D72" s="143">
        <f>SUM(D73:D76)</f>
        <v>0</v>
      </c>
      <c r="E72" s="23" t="str">
        <f t="shared" si="2"/>
        <v/>
      </c>
    </row>
    <row r="73" spans="1:5" s="3" customFormat="1" ht="25.5" hidden="1" x14ac:dyDescent="0.25">
      <c r="A73" s="28" t="s">
        <v>169</v>
      </c>
      <c r="B73" s="121" t="s">
        <v>168</v>
      </c>
      <c r="C73" s="144">
        <v>0</v>
      </c>
      <c r="D73" s="144">
        <v>0</v>
      </c>
      <c r="E73" s="17" t="str">
        <f t="shared" si="2"/>
        <v/>
      </c>
    </row>
    <row r="74" spans="1:5" s="3" customFormat="1" hidden="1" x14ac:dyDescent="0.25">
      <c r="A74" s="28" t="s">
        <v>167</v>
      </c>
      <c r="B74" s="121" t="s">
        <v>166</v>
      </c>
      <c r="C74" s="144"/>
      <c r="D74" s="144"/>
      <c r="E74" s="17" t="str">
        <f t="shared" si="2"/>
        <v/>
      </c>
    </row>
    <row r="75" spans="1:5" s="3" customFormat="1" hidden="1" x14ac:dyDescent="0.25">
      <c r="A75" s="28" t="s">
        <v>165</v>
      </c>
      <c r="B75" s="121" t="s">
        <v>164</v>
      </c>
      <c r="C75" s="144"/>
      <c r="D75" s="144"/>
      <c r="E75" s="17" t="str">
        <f t="shared" si="2"/>
        <v/>
      </c>
    </row>
    <row r="76" spans="1:5" s="3" customFormat="1" hidden="1" x14ac:dyDescent="0.25">
      <c r="A76" s="28" t="s">
        <v>163</v>
      </c>
      <c r="B76" s="121" t="s">
        <v>162</v>
      </c>
      <c r="C76" s="144">
        <v>0</v>
      </c>
      <c r="D76" s="144">
        <v>0</v>
      </c>
      <c r="E76" s="17" t="str">
        <f t="shared" si="2"/>
        <v/>
      </c>
    </row>
    <row r="77" spans="1:5" s="3" customFormat="1" x14ac:dyDescent="0.25">
      <c r="A77" s="30" t="s">
        <v>161</v>
      </c>
      <c r="B77" s="53" t="s">
        <v>160</v>
      </c>
      <c r="C77" s="143">
        <f>SUM(C78:C87)</f>
        <v>343.3</v>
      </c>
      <c r="D77" s="143">
        <f>SUM(D78:D87)</f>
        <v>343.3</v>
      </c>
      <c r="E77" s="23">
        <f t="shared" si="2"/>
        <v>100</v>
      </c>
    </row>
    <row r="78" spans="1:5" s="3" customFormat="1" hidden="1" x14ac:dyDescent="0.25">
      <c r="A78" s="28" t="s">
        <v>159</v>
      </c>
      <c r="B78" s="121" t="s">
        <v>158</v>
      </c>
      <c r="C78" s="144">
        <v>0</v>
      </c>
      <c r="D78" s="144"/>
      <c r="E78" s="17" t="str">
        <f t="shared" si="2"/>
        <v/>
      </c>
    </row>
    <row r="79" spans="1:5" s="3" customFormat="1" hidden="1" x14ac:dyDescent="0.2">
      <c r="A79" s="28" t="s">
        <v>157</v>
      </c>
      <c r="B79" s="121" t="s">
        <v>156</v>
      </c>
      <c r="C79" s="144"/>
      <c r="D79" s="145"/>
      <c r="E79" s="17" t="str">
        <f t="shared" si="2"/>
        <v/>
      </c>
    </row>
    <row r="80" spans="1:5" s="3" customFormat="1" hidden="1" x14ac:dyDescent="0.25">
      <c r="A80" s="28" t="s">
        <v>155</v>
      </c>
      <c r="B80" s="121" t="s">
        <v>154</v>
      </c>
      <c r="C80" s="144"/>
      <c r="D80" s="144"/>
      <c r="E80" s="17" t="str">
        <f t="shared" si="2"/>
        <v/>
      </c>
    </row>
    <row r="81" spans="1:5" s="3" customFormat="1" hidden="1" x14ac:dyDescent="0.25">
      <c r="A81" s="28" t="s">
        <v>153</v>
      </c>
      <c r="B81" s="121" t="s">
        <v>152</v>
      </c>
      <c r="C81" s="144"/>
      <c r="D81" s="144"/>
      <c r="E81" s="17" t="str">
        <f t="shared" si="2"/>
        <v/>
      </c>
    </row>
    <row r="82" spans="1:5" s="3" customFormat="1" hidden="1" x14ac:dyDescent="0.25">
      <c r="A82" s="28" t="s">
        <v>151</v>
      </c>
      <c r="B82" s="121" t="s">
        <v>150</v>
      </c>
      <c r="C82" s="144"/>
      <c r="D82" s="144"/>
      <c r="E82" s="17" t="str">
        <f t="shared" si="2"/>
        <v/>
      </c>
    </row>
    <row r="83" spans="1:5" s="3" customFormat="1" hidden="1" x14ac:dyDescent="0.25">
      <c r="A83" s="28" t="s">
        <v>149</v>
      </c>
      <c r="B83" s="121" t="s">
        <v>148</v>
      </c>
      <c r="C83" s="144">
        <v>0</v>
      </c>
      <c r="D83" s="144">
        <v>0</v>
      </c>
      <c r="E83" s="17" t="str">
        <f t="shared" si="2"/>
        <v/>
      </c>
    </row>
    <row r="84" spans="1:5" s="3" customFormat="1" x14ac:dyDescent="0.25">
      <c r="A84" s="28" t="s">
        <v>147</v>
      </c>
      <c r="B84" s="121" t="s">
        <v>146</v>
      </c>
      <c r="C84" s="144">
        <v>343.3</v>
      </c>
      <c r="D84" s="144">
        <v>343.3</v>
      </c>
      <c r="E84" s="17">
        <f t="shared" si="2"/>
        <v>100</v>
      </c>
    </row>
    <row r="85" spans="1:5" s="3" customFormat="1" hidden="1" x14ac:dyDescent="0.25">
      <c r="A85" s="28" t="s">
        <v>145</v>
      </c>
      <c r="B85" s="121" t="s">
        <v>144</v>
      </c>
      <c r="C85" s="144"/>
      <c r="D85" s="144"/>
      <c r="E85" s="17" t="str">
        <f t="shared" si="2"/>
        <v/>
      </c>
    </row>
    <row r="86" spans="1:5" s="3" customFormat="1" hidden="1" x14ac:dyDescent="0.25">
      <c r="A86" s="28" t="s">
        <v>143</v>
      </c>
      <c r="B86" s="121" t="s">
        <v>142</v>
      </c>
      <c r="C86" s="144"/>
      <c r="D86" s="144"/>
      <c r="E86" s="17" t="str">
        <f t="shared" si="2"/>
        <v/>
      </c>
    </row>
    <row r="87" spans="1:5" s="3" customFormat="1" hidden="1" x14ac:dyDescent="0.25">
      <c r="A87" s="28" t="s">
        <v>141</v>
      </c>
      <c r="B87" s="121" t="s">
        <v>140</v>
      </c>
      <c r="C87" s="144">
        <v>0</v>
      </c>
      <c r="D87" s="144">
        <v>0</v>
      </c>
      <c r="E87" s="17" t="str">
        <f t="shared" si="2"/>
        <v/>
      </c>
    </row>
    <row r="88" spans="1:5" s="3" customFormat="1" x14ac:dyDescent="0.25">
      <c r="A88" s="30" t="s">
        <v>139</v>
      </c>
      <c r="B88" s="53" t="s">
        <v>138</v>
      </c>
      <c r="C88" s="143">
        <f>SUM(C89:C92)</f>
        <v>70.099999999999994</v>
      </c>
      <c r="D88" s="143">
        <f>SUM(D89:D92)</f>
        <v>70.099999999999994</v>
      </c>
      <c r="E88" s="23">
        <f t="shared" si="2"/>
        <v>100</v>
      </c>
    </row>
    <row r="89" spans="1:5" s="3" customFormat="1" hidden="1" x14ac:dyDescent="0.25">
      <c r="A89" s="28" t="s">
        <v>137</v>
      </c>
      <c r="B89" s="121" t="s">
        <v>136</v>
      </c>
      <c r="C89" s="144">
        <v>0</v>
      </c>
      <c r="D89" s="144"/>
      <c r="E89" s="17" t="str">
        <f t="shared" si="2"/>
        <v/>
      </c>
    </row>
    <row r="90" spans="1:5" s="3" customFormat="1" x14ac:dyDescent="0.25">
      <c r="A90" s="28" t="s">
        <v>135</v>
      </c>
      <c r="B90" s="121" t="s">
        <v>134</v>
      </c>
      <c r="C90" s="144">
        <v>70.099999999999994</v>
      </c>
      <c r="D90" s="144">
        <v>70.099999999999994</v>
      </c>
      <c r="E90" s="17">
        <f t="shared" ref="E90:E121" si="3">IF(C90=0,"",(D90/C90*100))</f>
        <v>100</v>
      </c>
    </row>
    <row r="91" spans="1:5" s="3" customFormat="1" hidden="1" x14ac:dyDescent="0.25">
      <c r="A91" s="28" t="s">
        <v>133</v>
      </c>
      <c r="B91" s="121" t="s">
        <v>132</v>
      </c>
      <c r="C91" s="144">
        <v>0</v>
      </c>
      <c r="D91" s="144">
        <v>0</v>
      </c>
      <c r="E91" s="17" t="str">
        <f t="shared" si="3"/>
        <v/>
      </c>
    </row>
    <row r="92" spans="1:5" s="3" customFormat="1" hidden="1" x14ac:dyDescent="0.25">
      <c r="A92" s="28" t="s">
        <v>131</v>
      </c>
      <c r="B92" s="121" t="s">
        <v>130</v>
      </c>
      <c r="C92" s="144">
        <v>0</v>
      </c>
      <c r="D92" s="144">
        <v>0</v>
      </c>
      <c r="E92" s="17" t="str">
        <f t="shared" si="3"/>
        <v/>
      </c>
    </row>
    <row r="93" spans="1:5" s="3" customFormat="1" hidden="1" x14ac:dyDescent="0.25">
      <c r="A93" s="30" t="s">
        <v>129</v>
      </c>
      <c r="B93" s="53" t="s">
        <v>128</v>
      </c>
      <c r="C93" s="143">
        <f>SUM(C94:C95)</f>
        <v>0</v>
      </c>
      <c r="D93" s="143">
        <f>SUM(D94:D95)</f>
        <v>0</v>
      </c>
      <c r="E93" s="23" t="str">
        <f t="shared" si="3"/>
        <v/>
      </c>
    </row>
    <row r="94" spans="1:5" s="3" customFormat="1" hidden="1" x14ac:dyDescent="0.25">
      <c r="A94" s="28" t="s">
        <v>127</v>
      </c>
      <c r="B94" s="121" t="s">
        <v>126</v>
      </c>
      <c r="C94" s="144">
        <v>0</v>
      </c>
      <c r="D94" s="144"/>
      <c r="E94" s="17" t="str">
        <f t="shared" si="3"/>
        <v/>
      </c>
    </row>
    <row r="95" spans="1:5" s="3" customFormat="1" hidden="1" x14ac:dyDescent="0.25">
      <c r="A95" s="28" t="s">
        <v>125</v>
      </c>
      <c r="B95" s="121" t="s">
        <v>124</v>
      </c>
      <c r="C95" s="144">
        <v>0</v>
      </c>
      <c r="D95" s="144"/>
      <c r="E95" s="17" t="str">
        <f t="shared" si="3"/>
        <v/>
      </c>
    </row>
    <row r="96" spans="1:5" s="3" customFormat="1" hidden="1" x14ac:dyDescent="0.25">
      <c r="A96" s="30" t="s">
        <v>123</v>
      </c>
      <c r="B96" s="53" t="s">
        <v>122</v>
      </c>
      <c r="C96" s="143">
        <f>SUM(C97:C103)</f>
        <v>0</v>
      </c>
      <c r="D96" s="143">
        <f>SUM(D97:D103)</f>
        <v>0</v>
      </c>
      <c r="E96" s="23" t="str">
        <f t="shared" si="3"/>
        <v/>
      </c>
    </row>
    <row r="97" spans="1:5" s="3" customFormat="1" hidden="1" x14ac:dyDescent="0.25">
      <c r="A97" s="28" t="s">
        <v>121</v>
      </c>
      <c r="B97" s="121" t="s">
        <v>120</v>
      </c>
      <c r="C97" s="144"/>
      <c r="D97" s="144"/>
      <c r="E97" s="17" t="str">
        <f t="shared" si="3"/>
        <v/>
      </c>
    </row>
    <row r="98" spans="1:5" s="3" customFormat="1" hidden="1" x14ac:dyDescent="0.25">
      <c r="A98" s="28" t="s">
        <v>119</v>
      </c>
      <c r="B98" s="121" t="s">
        <v>118</v>
      </c>
      <c r="C98" s="144"/>
      <c r="D98" s="144"/>
      <c r="E98" s="17" t="str">
        <f t="shared" si="3"/>
        <v/>
      </c>
    </row>
    <row r="99" spans="1:5" s="3" customFormat="1" hidden="1" x14ac:dyDescent="0.25">
      <c r="A99" s="28" t="s">
        <v>117</v>
      </c>
      <c r="B99" s="121" t="s">
        <v>116</v>
      </c>
      <c r="C99" s="144"/>
      <c r="D99" s="144"/>
      <c r="E99" s="17" t="str">
        <f t="shared" si="3"/>
        <v/>
      </c>
    </row>
    <row r="100" spans="1:5" s="3" customFormat="1" hidden="1" x14ac:dyDescent="0.25">
      <c r="A100" s="28" t="s">
        <v>115</v>
      </c>
      <c r="B100" s="121" t="s">
        <v>114</v>
      </c>
      <c r="C100" s="144"/>
      <c r="D100" s="144"/>
      <c r="E100" s="17" t="str">
        <f t="shared" si="3"/>
        <v/>
      </c>
    </row>
    <row r="101" spans="1:5" s="3" customFormat="1" hidden="1" x14ac:dyDescent="0.25">
      <c r="A101" s="28" t="s">
        <v>113</v>
      </c>
      <c r="B101" s="121" t="s">
        <v>112</v>
      </c>
      <c r="C101" s="144"/>
      <c r="D101" s="144"/>
      <c r="E101" s="17" t="str">
        <f t="shared" si="3"/>
        <v/>
      </c>
    </row>
    <row r="102" spans="1:5" s="3" customFormat="1" hidden="1" x14ac:dyDescent="0.25">
      <c r="A102" s="28" t="s">
        <v>111</v>
      </c>
      <c r="B102" s="121" t="s">
        <v>110</v>
      </c>
      <c r="C102" s="144">
        <v>0</v>
      </c>
      <c r="D102" s="144">
        <v>0</v>
      </c>
      <c r="E102" s="17" t="str">
        <f t="shared" si="3"/>
        <v/>
      </c>
    </row>
    <row r="103" spans="1:5" s="3" customFormat="1" hidden="1" x14ac:dyDescent="0.25">
      <c r="A103" s="28" t="s">
        <v>109</v>
      </c>
      <c r="B103" s="121" t="s">
        <v>108</v>
      </c>
      <c r="C103" s="144"/>
      <c r="D103" s="144"/>
      <c r="E103" s="17" t="str">
        <f t="shared" si="3"/>
        <v/>
      </c>
    </row>
    <row r="104" spans="1:5" s="3" customFormat="1" x14ac:dyDescent="0.25">
      <c r="A104" s="30" t="s">
        <v>107</v>
      </c>
      <c r="B104" s="53" t="s">
        <v>106</v>
      </c>
      <c r="C104" s="143">
        <f>SUM(C105:C106)</f>
        <v>1405.3</v>
      </c>
      <c r="D104" s="143">
        <f>SUM(D105:D106)</f>
        <v>1405.3</v>
      </c>
      <c r="E104" s="23">
        <f t="shared" si="3"/>
        <v>100</v>
      </c>
    </row>
    <row r="105" spans="1:5" s="3" customFormat="1" x14ac:dyDescent="0.25">
      <c r="A105" s="28" t="s">
        <v>105</v>
      </c>
      <c r="B105" s="121" t="s">
        <v>104</v>
      </c>
      <c r="C105" s="144">
        <v>1405.3</v>
      </c>
      <c r="D105" s="144">
        <v>1405.3</v>
      </c>
      <c r="E105" s="17">
        <f t="shared" si="3"/>
        <v>100</v>
      </c>
    </row>
    <row r="106" spans="1:5" s="3" customFormat="1" hidden="1" x14ac:dyDescent="0.25">
      <c r="A106" s="28" t="s">
        <v>103</v>
      </c>
      <c r="B106" s="121" t="s">
        <v>102</v>
      </c>
      <c r="C106" s="144">
        <v>0</v>
      </c>
      <c r="D106" s="144"/>
      <c r="E106" s="17" t="str">
        <f t="shared" si="3"/>
        <v/>
      </c>
    </row>
    <row r="107" spans="1:5" s="3" customFormat="1" hidden="1" x14ac:dyDescent="0.25">
      <c r="A107" s="29" t="s">
        <v>101</v>
      </c>
      <c r="B107" s="122" t="s">
        <v>100</v>
      </c>
      <c r="C107" s="146">
        <f>SUM(C108:C114)</f>
        <v>0</v>
      </c>
      <c r="D107" s="146">
        <f>SUM(D108:D114)</f>
        <v>0</v>
      </c>
      <c r="E107" s="19" t="str">
        <f t="shared" si="3"/>
        <v/>
      </c>
    </row>
    <row r="108" spans="1:5" s="3" customFormat="1" hidden="1" x14ac:dyDescent="0.25">
      <c r="A108" s="28" t="s">
        <v>99</v>
      </c>
      <c r="B108" s="121" t="s">
        <v>98</v>
      </c>
      <c r="C108" s="144"/>
      <c r="D108" s="144"/>
      <c r="E108" s="17" t="str">
        <f t="shared" si="3"/>
        <v/>
      </c>
    </row>
    <row r="109" spans="1:5" s="3" customFormat="1" hidden="1" x14ac:dyDescent="0.25">
      <c r="A109" s="28" t="s">
        <v>97</v>
      </c>
      <c r="B109" s="121" t="s">
        <v>96</v>
      </c>
      <c r="C109" s="144"/>
      <c r="D109" s="144"/>
      <c r="E109" s="17" t="str">
        <f t="shared" si="3"/>
        <v/>
      </c>
    </row>
    <row r="110" spans="1:5" s="3" customFormat="1" hidden="1" x14ac:dyDescent="0.25">
      <c r="A110" s="28" t="s">
        <v>95</v>
      </c>
      <c r="B110" s="121" t="s">
        <v>94</v>
      </c>
      <c r="C110" s="144"/>
      <c r="D110" s="144"/>
      <c r="E110" s="17" t="str">
        <f t="shared" si="3"/>
        <v/>
      </c>
    </row>
    <row r="111" spans="1:5" s="3" customFormat="1" hidden="1" x14ac:dyDescent="0.25">
      <c r="A111" s="28" t="s">
        <v>93</v>
      </c>
      <c r="B111" s="121" t="s">
        <v>92</v>
      </c>
      <c r="C111" s="144"/>
      <c r="D111" s="144"/>
      <c r="E111" s="17" t="str">
        <f t="shared" si="3"/>
        <v/>
      </c>
    </row>
    <row r="112" spans="1:5" s="3" customFormat="1" hidden="1" x14ac:dyDescent="0.25">
      <c r="A112" s="28" t="s">
        <v>91</v>
      </c>
      <c r="B112" s="121" t="s">
        <v>90</v>
      </c>
      <c r="C112" s="144"/>
      <c r="D112" s="144"/>
      <c r="E112" s="17" t="str">
        <f t="shared" si="3"/>
        <v/>
      </c>
    </row>
    <row r="113" spans="1:5" s="3" customFormat="1" ht="25.5" hidden="1" x14ac:dyDescent="0.25">
      <c r="A113" s="28" t="s">
        <v>89</v>
      </c>
      <c r="B113" s="121" t="s">
        <v>88</v>
      </c>
      <c r="C113" s="144"/>
      <c r="D113" s="144"/>
      <c r="E113" s="17" t="str">
        <f t="shared" si="3"/>
        <v/>
      </c>
    </row>
    <row r="114" spans="1:5" s="3" customFormat="1" hidden="1" x14ac:dyDescent="0.25">
      <c r="A114" s="28" t="s">
        <v>87</v>
      </c>
      <c r="B114" s="121" t="s">
        <v>86</v>
      </c>
      <c r="C114" s="144"/>
      <c r="D114" s="144"/>
      <c r="E114" s="17" t="str">
        <f t="shared" si="3"/>
        <v/>
      </c>
    </row>
    <row r="115" spans="1:5" s="3" customFormat="1" hidden="1" x14ac:dyDescent="0.25">
      <c r="A115" s="30" t="s">
        <v>85</v>
      </c>
      <c r="B115" s="53" t="s">
        <v>84</v>
      </c>
      <c r="C115" s="143">
        <f>SUM(C116:C120)</f>
        <v>0</v>
      </c>
      <c r="D115" s="143">
        <f>SUM(D116:D120)</f>
        <v>0</v>
      </c>
      <c r="E115" s="23" t="str">
        <f t="shared" si="3"/>
        <v/>
      </c>
    </row>
    <row r="116" spans="1:5" s="3" customFormat="1" hidden="1" x14ac:dyDescent="0.25">
      <c r="A116" s="28" t="s">
        <v>83</v>
      </c>
      <c r="B116" s="121" t="s">
        <v>82</v>
      </c>
      <c r="C116" s="144">
        <v>0</v>
      </c>
      <c r="D116" s="144"/>
      <c r="E116" s="17" t="str">
        <f t="shared" si="3"/>
        <v/>
      </c>
    </row>
    <row r="117" spans="1:5" s="3" customFormat="1" hidden="1" x14ac:dyDescent="0.25">
      <c r="A117" s="28" t="s">
        <v>81</v>
      </c>
      <c r="B117" s="121" t="s">
        <v>80</v>
      </c>
      <c r="C117" s="144"/>
      <c r="D117" s="144"/>
      <c r="E117" s="17" t="str">
        <f t="shared" si="3"/>
        <v/>
      </c>
    </row>
    <row r="118" spans="1:5" s="3" customFormat="1" hidden="1" x14ac:dyDescent="0.25">
      <c r="A118" s="28" t="s">
        <v>79</v>
      </c>
      <c r="B118" s="121" t="s">
        <v>78</v>
      </c>
      <c r="C118" s="144">
        <v>0</v>
      </c>
      <c r="D118" s="144"/>
      <c r="E118" s="17" t="str">
        <f t="shared" si="3"/>
        <v/>
      </c>
    </row>
    <row r="119" spans="1:5" s="3" customFormat="1" hidden="1" x14ac:dyDescent="0.25">
      <c r="A119" s="28" t="s">
        <v>77</v>
      </c>
      <c r="B119" s="121" t="s">
        <v>76</v>
      </c>
      <c r="C119" s="144"/>
      <c r="D119" s="144"/>
      <c r="E119" s="17" t="str">
        <f t="shared" si="3"/>
        <v/>
      </c>
    </row>
    <row r="120" spans="1:5" s="3" customFormat="1" hidden="1" x14ac:dyDescent="0.25">
      <c r="A120" s="28" t="s">
        <v>75</v>
      </c>
      <c r="B120" s="121" t="s">
        <v>74</v>
      </c>
      <c r="C120" s="144"/>
      <c r="D120" s="144"/>
      <c r="E120" s="17" t="str">
        <f t="shared" si="3"/>
        <v/>
      </c>
    </row>
    <row r="121" spans="1:5" s="3" customFormat="1" hidden="1" x14ac:dyDescent="0.25">
      <c r="A121" s="30" t="s">
        <v>73</v>
      </c>
      <c r="B121" s="53" t="s">
        <v>72</v>
      </c>
      <c r="C121" s="143">
        <f>SUM(C122:C122)</f>
        <v>0</v>
      </c>
      <c r="D121" s="143">
        <f>SUM(D122:D122)</f>
        <v>0</v>
      </c>
      <c r="E121" s="23" t="str">
        <f t="shared" si="3"/>
        <v/>
      </c>
    </row>
    <row r="122" spans="1:5" s="3" customFormat="1" hidden="1" x14ac:dyDescent="0.25">
      <c r="A122" s="28" t="s">
        <v>71</v>
      </c>
      <c r="B122" s="121" t="s">
        <v>70</v>
      </c>
      <c r="C122" s="144">
        <v>0</v>
      </c>
      <c r="D122" s="144">
        <v>0</v>
      </c>
      <c r="E122" s="17" t="str">
        <f t="shared" ref="E122:E153" si="4">IF(C122=0,"",(D122/C122*100))</f>
        <v/>
      </c>
    </row>
    <row r="123" spans="1:5" s="3" customFormat="1" hidden="1" x14ac:dyDescent="0.25">
      <c r="A123" s="30" t="s">
        <v>69</v>
      </c>
      <c r="B123" s="53" t="s">
        <v>68</v>
      </c>
      <c r="C123" s="143">
        <f>SUM(C124:C125)</f>
        <v>0</v>
      </c>
      <c r="D123" s="143">
        <f>SUM(D124:D125)</f>
        <v>0</v>
      </c>
      <c r="E123" s="23" t="str">
        <f t="shared" si="4"/>
        <v/>
      </c>
    </row>
    <row r="124" spans="1:5" s="3" customFormat="1" hidden="1" x14ac:dyDescent="0.25">
      <c r="A124" s="28" t="s">
        <v>67</v>
      </c>
      <c r="B124" s="121" t="s">
        <v>66</v>
      </c>
      <c r="C124" s="144"/>
      <c r="D124" s="144"/>
      <c r="E124" s="17" t="str">
        <f t="shared" si="4"/>
        <v/>
      </c>
    </row>
    <row r="125" spans="1:5" s="3" customFormat="1" hidden="1" x14ac:dyDescent="0.25">
      <c r="A125" s="28" t="s">
        <v>65</v>
      </c>
      <c r="B125" s="121" t="s">
        <v>64</v>
      </c>
      <c r="C125" s="144"/>
      <c r="D125" s="144"/>
      <c r="E125" s="17" t="str">
        <f t="shared" si="4"/>
        <v/>
      </c>
    </row>
    <row r="126" spans="1:5" s="3" customFormat="1" hidden="1" x14ac:dyDescent="0.25">
      <c r="A126" s="30" t="s">
        <v>63</v>
      </c>
      <c r="B126" s="53" t="s">
        <v>62</v>
      </c>
      <c r="C126" s="143">
        <f>SUM(C127)</f>
        <v>0</v>
      </c>
      <c r="D126" s="143">
        <f>SUM(D127)</f>
        <v>0</v>
      </c>
      <c r="E126" s="23" t="str">
        <f t="shared" si="4"/>
        <v/>
      </c>
    </row>
    <row r="127" spans="1:5" s="3" customFormat="1" hidden="1" x14ac:dyDescent="0.25">
      <c r="A127" s="28" t="s">
        <v>61</v>
      </c>
      <c r="B127" s="121" t="s">
        <v>60</v>
      </c>
      <c r="C127" s="144">
        <v>0</v>
      </c>
      <c r="D127" s="144"/>
      <c r="E127" s="17" t="str">
        <f t="shared" si="4"/>
        <v/>
      </c>
    </row>
    <row r="128" spans="1:5" s="3" customFormat="1" ht="25.5" hidden="1" x14ac:dyDescent="0.25">
      <c r="A128" s="29" t="s">
        <v>59</v>
      </c>
      <c r="B128" s="122" t="s">
        <v>58</v>
      </c>
      <c r="C128" s="146">
        <f>SUM(C129:C131)</f>
        <v>0</v>
      </c>
      <c r="D128" s="146">
        <f>SUM(D129:D131)</f>
        <v>0</v>
      </c>
      <c r="E128" s="19" t="str">
        <f t="shared" si="4"/>
        <v/>
      </c>
    </row>
    <row r="129" spans="1:8" s="3" customFormat="1" ht="25.5" hidden="1" x14ac:dyDescent="0.25">
      <c r="A129" s="28" t="s">
        <v>57</v>
      </c>
      <c r="B129" s="121" t="s">
        <v>56</v>
      </c>
      <c r="C129" s="144"/>
      <c r="D129" s="144"/>
      <c r="E129" s="17" t="str">
        <f t="shared" si="4"/>
        <v/>
      </c>
    </row>
    <row r="130" spans="1:8" s="3" customFormat="1" hidden="1" x14ac:dyDescent="0.25">
      <c r="A130" s="28" t="s">
        <v>55</v>
      </c>
      <c r="B130" s="121" t="s">
        <v>54</v>
      </c>
      <c r="C130" s="144"/>
      <c r="D130" s="144"/>
      <c r="E130" s="17" t="str">
        <f t="shared" si="4"/>
        <v/>
      </c>
    </row>
    <row r="131" spans="1:8" s="3" customFormat="1" hidden="1" x14ac:dyDescent="0.25">
      <c r="A131" s="28" t="s">
        <v>53</v>
      </c>
      <c r="B131" s="121" t="s">
        <v>52</v>
      </c>
      <c r="C131" s="144"/>
      <c r="D131" s="144"/>
      <c r="E131" s="17" t="str">
        <f t="shared" si="4"/>
        <v/>
      </c>
    </row>
    <row r="132" spans="1:8" s="3" customFormat="1" ht="16.5" thickBot="1" x14ac:dyDescent="0.3">
      <c r="A132" s="27" t="s">
        <v>51</v>
      </c>
      <c r="B132" s="123" t="s">
        <v>50</v>
      </c>
      <c r="C132" s="150">
        <f>C59+C69+C72+C77+C88+C93+C96+C104+C107+C115+C121+C123+C126+C128</f>
        <v>5951.3000000000011</v>
      </c>
      <c r="D132" s="150">
        <f>D59+D69+D72+D77+D88+D93+D96+D104+D107+D115+D121+D123+D126+D128</f>
        <v>5957.5000000000009</v>
      </c>
      <c r="E132" s="151">
        <f t="shared" si="4"/>
        <v>100.10417891889168</v>
      </c>
      <c r="F132" s="110"/>
      <c r="G132" s="110"/>
      <c r="H132" s="109"/>
    </row>
    <row r="133" spans="1:8" s="3" customFormat="1" ht="15.75" x14ac:dyDescent="0.2">
      <c r="A133" s="26" t="s">
        <v>49</v>
      </c>
      <c r="B133" s="124"/>
      <c r="C133" s="152">
        <f>C57-C132</f>
        <v>-98.700000000000728</v>
      </c>
      <c r="D133" s="152">
        <f>D57-D132</f>
        <v>-67.300000000001091</v>
      </c>
      <c r="E133" s="153">
        <f t="shared" si="4"/>
        <v>68.186423505573046</v>
      </c>
    </row>
    <row r="134" spans="1:8" s="3" customFormat="1" x14ac:dyDescent="0.25">
      <c r="A134" s="25" t="s">
        <v>48</v>
      </c>
      <c r="B134" s="24" t="s">
        <v>47</v>
      </c>
      <c r="C134" s="143">
        <f>C135+C137+C142+C147+C152</f>
        <v>98.700000000000188</v>
      </c>
      <c r="D134" s="143">
        <f>D142+D147+D152+D137</f>
        <v>67.300000000000182</v>
      </c>
      <c r="E134" s="23">
        <f t="shared" si="4"/>
        <v>68.186423505572492</v>
      </c>
    </row>
    <row r="135" spans="1:8" s="3" customFormat="1" ht="49.5" hidden="1" customHeight="1" x14ac:dyDescent="0.25">
      <c r="A135" s="15" t="s">
        <v>46</v>
      </c>
      <c r="B135" s="22" t="s">
        <v>45</v>
      </c>
      <c r="C135" s="146">
        <f>C136</f>
        <v>0</v>
      </c>
      <c r="D135" s="146">
        <f>D136</f>
        <v>0</v>
      </c>
      <c r="E135" s="19" t="str">
        <f t="shared" si="4"/>
        <v/>
      </c>
    </row>
    <row r="136" spans="1:8" s="3" customFormat="1" ht="25.5" hidden="1" x14ac:dyDescent="0.25">
      <c r="A136" s="11" t="s">
        <v>44</v>
      </c>
      <c r="B136" s="20" t="s">
        <v>43</v>
      </c>
      <c r="C136" s="147"/>
      <c r="D136" s="147"/>
      <c r="E136" s="17" t="str">
        <f t="shared" si="4"/>
        <v/>
      </c>
    </row>
    <row r="137" spans="1:8" s="3" customFormat="1" x14ac:dyDescent="0.25">
      <c r="A137" s="15" t="s">
        <v>42</v>
      </c>
      <c r="B137" s="14" t="s">
        <v>306</v>
      </c>
      <c r="C137" s="146">
        <f>C138+C140+C139+C141</f>
        <v>31.4</v>
      </c>
      <c r="D137" s="146">
        <f>D138+D140+D139+D141</f>
        <v>0</v>
      </c>
      <c r="E137" s="19">
        <f t="shared" si="4"/>
        <v>0</v>
      </c>
    </row>
    <row r="138" spans="1:8" s="3" customFormat="1" hidden="1" x14ac:dyDescent="0.25">
      <c r="A138" s="11" t="s">
        <v>41</v>
      </c>
      <c r="B138" s="10" t="s">
        <v>40</v>
      </c>
      <c r="C138" s="148"/>
      <c r="D138" s="148"/>
      <c r="E138" s="17" t="str">
        <f t="shared" si="4"/>
        <v/>
      </c>
    </row>
    <row r="139" spans="1:8" s="3" customFormat="1" ht="25.5" x14ac:dyDescent="0.25">
      <c r="A139" s="18" t="s">
        <v>39</v>
      </c>
      <c r="B139" s="10" t="s">
        <v>38</v>
      </c>
      <c r="C139" s="148">
        <v>31.4</v>
      </c>
      <c r="D139" s="148">
        <v>0</v>
      </c>
      <c r="E139" s="17">
        <f t="shared" si="4"/>
        <v>0</v>
      </c>
    </row>
    <row r="140" spans="1:8" s="3" customFormat="1" ht="25.5" hidden="1" x14ac:dyDescent="0.25">
      <c r="A140" s="21" t="s">
        <v>37</v>
      </c>
      <c r="B140" s="20" t="s">
        <v>36</v>
      </c>
      <c r="C140" s="148"/>
      <c r="D140" s="148"/>
      <c r="E140" s="17" t="str">
        <f t="shared" si="4"/>
        <v/>
      </c>
    </row>
    <row r="141" spans="1:8" s="3" customFormat="1" ht="25.5" hidden="1" x14ac:dyDescent="0.25">
      <c r="A141" s="18" t="s">
        <v>35</v>
      </c>
      <c r="B141" s="20" t="s">
        <v>34</v>
      </c>
      <c r="C141" s="148">
        <v>0</v>
      </c>
      <c r="D141" s="148">
        <v>0</v>
      </c>
      <c r="E141" s="17" t="str">
        <f t="shared" si="4"/>
        <v/>
      </c>
    </row>
    <row r="142" spans="1:8" s="3" customFormat="1" hidden="1" x14ac:dyDescent="0.25">
      <c r="A142" s="15" t="s">
        <v>33</v>
      </c>
      <c r="B142" s="14" t="s">
        <v>32</v>
      </c>
      <c r="C142" s="146">
        <f>C143+C145+C146+C144</f>
        <v>0</v>
      </c>
      <c r="D142" s="146">
        <f>D143+D145+D146+D144</f>
        <v>0</v>
      </c>
      <c r="E142" s="19" t="str">
        <f t="shared" si="4"/>
        <v/>
      </c>
    </row>
    <row r="143" spans="1:8" s="3" customFormat="1" ht="25.5" hidden="1" x14ac:dyDescent="0.25">
      <c r="A143" s="11" t="s">
        <v>31</v>
      </c>
      <c r="B143" s="10" t="s">
        <v>30</v>
      </c>
      <c r="C143" s="147"/>
      <c r="D143" s="148"/>
      <c r="E143" s="17" t="str">
        <f t="shared" si="4"/>
        <v/>
      </c>
    </row>
    <row r="144" spans="1:8" s="3" customFormat="1" ht="25.5" hidden="1" x14ac:dyDescent="0.25">
      <c r="A144" s="18" t="s">
        <v>29</v>
      </c>
      <c r="B144" s="10" t="s">
        <v>28</v>
      </c>
      <c r="C144" s="147">
        <v>0</v>
      </c>
      <c r="D144" s="148">
        <v>0</v>
      </c>
      <c r="E144" s="17" t="str">
        <f t="shared" si="4"/>
        <v/>
      </c>
    </row>
    <row r="145" spans="1:5" s="3" customFormat="1" ht="25.5" hidden="1" x14ac:dyDescent="0.25">
      <c r="A145" s="18" t="s">
        <v>26</v>
      </c>
      <c r="B145" s="10" t="s">
        <v>27</v>
      </c>
      <c r="C145" s="148"/>
      <c r="D145" s="148"/>
      <c r="E145" s="17" t="str">
        <f t="shared" si="4"/>
        <v/>
      </c>
    </row>
    <row r="146" spans="1:5" s="3" customFormat="1" ht="25.5" hidden="1" x14ac:dyDescent="0.25">
      <c r="A146" s="18" t="s">
        <v>26</v>
      </c>
      <c r="B146" s="10" t="s">
        <v>25</v>
      </c>
      <c r="C146" s="148">
        <v>0</v>
      </c>
      <c r="D146" s="148">
        <v>0</v>
      </c>
      <c r="E146" s="17" t="str">
        <f t="shared" si="4"/>
        <v/>
      </c>
    </row>
    <row r="147" spans="1:5" s="3" customFormat="1" x14ac:dyDescent="0.25">
      <c r="A147" s="15" t="s">
        <v>24</v>
      </c>
      <c r="B147" s="14" t="s">
        <v>23</v>
      </c>
      <c r="C147" s="149">
        <f>C149+C151</f>
        <v>67.300000000000182</v>
      </c>
      <c r="D147" s="149">
        <f>D149+D151</f>
        <v>67.300000000000182</v>
      </c>
      <c r="E147" s="19">
        <f t="shared" si="4"/>
        <v>100</v>
      </c>
    </row>
    <row r="148" spans="1:5" s="3" customFormat="1" hidden="1" x14ac:dyDescent="0.25">
      <c r="A148" s="11" t="s">
        <v>22</v>
      </c>
      <c r="B148" s="10" t="s">
        <v>21</v>
      </c>
      <c r="C148" s="148"/>
      <c r="D148" s="148"/>
      <c r="E148" s="17" t="str">
        <f t="shared" si="4"/>
        <v/>
      </c>
    </row>
    <row r="149" spans="1:5" s="3" customFormat="1" x14ac:dyDescent="0.25">
      <c r="A149" s="18" t="s">
        <v>20</v>
      </c>
      <c r="B149" s="10" t="s">
        <v>19</v>
      </c>
      <c r="C149" s="147">
        <v>-5884</v>
      </c>
      <c r="D149" s="147">
        <v>-5884</v>
      </c>
      <c r="E149" s="17">
        <f t="shared" si="4"/>
        <v>100</v>
      </c>
    </row>
    <row r="150" spans="1:5" s="3" customFormat="1" hidden="1" x14ac:dyDescent="0.25">
      <c r="A150" s="18" t="s">
        <v>17</v>
      </c>
      <c r="B150" s="10" t="s">
        <v>18</v>
      </c>
      <c r="C150" s="147"/>
      <c r="D150" s="147"/>
      <c r="E150" s="17" t="str">
        <f t="shared" si="4"/>
        <v/>
      </c>
    </row>
    <row r="151" spans="1:5" s="3" customFormat="1" x14ac:dyDescent="0.25">
      <c r="A151" s="18" t="s">
        <v>17</v>
      </c>
      <c r="B151" s="10" t="s">
        <v>16</v>
      </c>
      <c r="C151" s="147">
        <v>5951.3</v>
      </c>
      <c r="D151" s="147">
        <v>5951.3</v>
      </c>
      <c r="E151" s="17">
        <f t="shared" si="4"/>
        <v>100</v>
      </c>
    </row>
    <row r="152" spans="1:5" s="3" customFormat="1" hidden="1" x14ac:dyDescent="0.25">
      <c r="A152" s="15" t="s">
        <v>15</v>
      </c>
      <c r="B152" s="14" t="s">
        <v>14</v>
      </c>
      <c r="C152" s="16">
        <f>C153</f>
        <v>0</v>
      </c>
      <c r="D152" s="16">
        <f>D153</f>
        <v>0</v>
      </c>
      <c r="E152" s="12" t="str">
        <f t="shared" si="4"/>
        <v/>
      </c>
    </row>
    <row r="153" spans="1:5" s="3" customFormat="1" hidden="1" x14ac:dyDescent="0.25">
      <c r="A153" s="15" t="s">
        <v>13</v>
      </c>
      <c r="B153" s="14" t="s">
        <v>12</v>
      </c>
      <c r="C153" s="13">
        <f>C156+C159+C154</f>
        <v>0</v>
      </c>
      <c r="D153" s="13">
        <f>D156+D159+D154</f>
        <v>0</v>
      </c>
      <c r="E153" s="12" t="str">
        <f t="shared" si="4"/>
        <v/>
      </c>
    </row>
    <row r="154" spans="1:5" s="3" customFormat="1" ht="25.5" hidden="1" x14ac:dyDescent="0.25">
      <c r="A154" s="11" t="s">
        <v>9</v>
      </c>
      <c r="B154" s="10" t="s">
        <v>11</v>
      </c>
      <c r="C154" s="9"/>
      <c r="D154" s="9"/>
      <c r="E154" s="8" t="str">
        <f t="shared" ref="E154:E160" si="5">IF(C154=0,"",(D154/C154*100))</f>
        <v/>
      </c>
    </row>
    <row r="155" spans="1:5" s="3" customFormat="1" ht="25.5" hidden="1" x14ac:dyDescent="0.25">
      <c r="A155" s="11" t="s">
        <v>7</v>
      </c>
      <c r="B155" s="10" t="s">
        <v>10</v>
      </c>
      <c r="C155" s="9"/>
      <c r="D155" s="9"/>
      <c r="E155" s="8" t="str">
        <f t="shared" si="5"/>
        <v/>
      </c>
    </row>
    <row r="156" spans="1:5" s="3" customFormat="1" ht="25.5" hidden="1" x14ac:dyDescent="0.25">
      <c r="A156" s="11" t="s">
        <v>9</v>
      </c>
      <c r="B156" s="10" t="s">
        <v>8</v>
      </c>
      <c r="C156" s="9"/>
      <c r="D156" s="9"/>
      <c r="E156" s="8" t="str">
        <f t="shared" si="5"/>
        <v/>
      </c>
    </row>
    <row r="157" spans="1:5" s="3" customFormat="1" ht="25.5" hidden="1" x14ac:dyDescent="0.25">
      <c r="A157" s="11" t="s">
        <v>7</v>
      </c>
      <c r="B157" s="10" t="s">
        <v>6</v>
      </c>
      <c r="C157" s="9"/>
      <c r="D157" s="9"/>
      <c r="E157" s="8" t="str">
        <f t="shared" si="5"/>
        <v/>
      </c>
    </row>
    <row r="158" spans="1:5" s="3" customFormat="1" ht="38.25" hidden="1" x14ac:dyDescent="0.25">
      <c r="A158" s="11" t="s">
        <v>5</v>
      </c>
      <c r="B158" s="10" t="s">
        <v>4</v>
      </c>
      <c r="C158" s="9"/>
      <c r="D158" s="9"/>
      <c r="E158" s="8" t="str">
        <f t="shared" si="5"/>
        <v/>
      </c>
    </row>
    <row r="159" spans="1:5" s="3" customFormat="1" hidden="1" x14ac:dyDescent="0.25">
      <c r="A159" s="11" t="s">
        <v>3</v>
      </c>
      <c r="B159" s="10" t="s">
        <v>2</v>
      </c>
      <c r="C159" s="9"/>
      <c r="D159" s="9"/>
      <c r="E159" s="8" t="str">
        <f t="shared" si="5"/>
        <v/>
      </c>
    </row>
    <row r="160" spans="1:5" s="3" customFormat="1" ht="26.25" hidden="1" thickBot="1" x14ac:dyDescent="0.3">
      <c r="A160" s="7" t="s">
        <v>1</v>
      </c>
      <c r="B160" s="6" t="s">
        <v>0</v>
      </c>
      <c r="C160" s="5"/>
      <c r="D160" s="5"/>
      <c r="E160" s="4" t="str">
        <f t="shared" si="5"/>
        <v/>
      </c>
    </row>
    <row r="161" spans="3:5" s="3" customFormat="1" x14ac:dyDescent="0.25"/>
    <row r="164" spans="3:5" x14ac:dyDescent="0.25">
      <c r="C164" s="2"/>
      <c r="E164" s="2"/>
    </row>
    <row r="165" spans="3:5" x14ac:dyDescent="0.25">
      <c r="C165" s="2"/>
      <c r="E165" s="2"/>
    </row>
  </sheetData>
  <mergeCells count="6">
    <mergeCell ref="D5:D6"/>
    <mergeCell ref="E5:E6"/>
    <mergeCell ref="A2:E2"/>
    <mergeCell ref="A5:A6"/>
    <mergeCell ref="C5:C6"/>
    <mergeCell ref="B5:B6"/>
  </mergeCells>
  <phoneticPr fontId="0" type="noConversion"/>
  <pageMargins left="0.98425196850393704" right="0" top="0.39370078740157483" bottom="0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Зм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2016-11-29T12:21:49Z</dcterms:modified>
</cp:coreProperties>
</file>